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B\Documents\2021\21051 Cesta Chrášťany\"/>
    </mc:Choice>
  </mc:AlternateContent>
  <bookViews>
    <workbookView xWindow="0" yWindow="0" windowWidth="0" windowHeight="0"/>
  </bookViews>
  <sheets>
    <sheet name="Rekapitulace stavby" sheetId="1" r:id="rId1"/>
    <sheet name="SO 01 - SO 01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SO 01'!$C$81:$K$198</definedName>
    <definedName name="_xlnm.Print_Area" localSheetId="1">'SO 01 - SO 01'!$C$4:$J$39,'SO 01 - SO 01'!$C$45:$J$63,'SO 01 - SO 01'!$C$69:$K$198</definedName>
    <definedName name="_xlnm.Print_Titles" localSheetId="1">'SO 01 - SO 01'!$81:$81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95"/>
  <c r="BH195"/>
  <c r="BG195"/>
  <c r="BF195"/>
  <c r="T195"/>
  <c r="T194"/>
  <c r="R195"/>
  <c r="R194"/>
  <c r="P195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4"/>
  <c r="BH154"/>
  <c r="BG154"/>
  <c r="BF154"/>
  <c r="T154"/>
  <c r="R154"/>
  <c r="P154"/>
  <c r="BI146"/>
  <c r="BH146"/>
  <c r="BG146"/>
  <c r="BF146"/>
  <c r="T146"/>
  <c r="R146"/>
  <c r="P146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" r="L50"/>
  <c r="AM50"/>
  <c r="AM49"/>
  <c r="L49"/>
  <c r="AM47"/>
  <c r="L47"/>
  <c r="L45"/>
  <c r="L44"/>
  <c i="2" r="BK112"/>
  <c r="BK182"/>
  <c r="BK85"/>
  <c r="F34"/>
  <c r="BK154"/>
  <c r="F37"/>
  <c r="J195"/>
  <c r="BK94"/>
  <c r="J103"/>
  <c r="J117"/>
  <c r="J174"/>
  <c r="J98"/>
  <c r="J90"/>
  <c i="1" r="AS54"/>
  <c i="2" r="J132"/>
  <c r="F35"/>
  <c r="BK190"/>
  <c r="BK146"/>
  <c r="J137"/>
  <c r="J162"/>
  <c r="J190"/>
  <c r="J182"/>
  <c r="J166"/>
  <c r="BK90"/>
  <c r="J146"/>
  <c r="BK132"/>
  <c r="BK137"/>
  <c r="BK107"/>
  <c r="BK186"/>
  <c r="J154"/>
  <c r="BK127"/>
  <c r="BK195"/>
  <c r="J34"/>
  <c r="BK162"/>
  <c r="BK170"/>
  <c r="F36"/>
  <c r="J94"/>
  <c r="J112"/>
  <c r="BK174"/>
  <c r="J170"/>
  <c r="J186"/>
  <c r="BK103"/>
  <c r="J107"/>
  <c r="BK122"/>
  <c r="J127"/>
  <c r="BK98"/>
  <c r="J85"/>
  <c r="BK117"/>
  <c r="J122"/>
  <c r="BK166"/>
  <c l="1" r="T84"/>
  <c r="T83"/>
  <c r="T82"/>
  <c r="P84"/>
  <c r="P83"/>
  <c r="P82"/>
  <c i="1" r="AU55"/>
  <c i="2" r="R84"/>
  <c r="R83"/>
  <c r="R82"/>
  <c r="BK84"/>
  <c r="BK83"/>
  <c r="J83"/>
  <c r="J60"/>
  <c r="BK194"/>
  <c r="J194"/>
  <c r="J62"/>
  <c i="1" r="BC55"/>
  <c r="AW55"/>
  <c r="BD55"/>
  <c i="2" r="BE94"/>
  <c r="BE174"/>
  <c r="BE195"/>
  <c i="1" r="BA55"/>
  <c i="2" r="J52"/>
  <c r="BE85"/>
  <c r="BE90"/>
  <c r="BE103"/>
  <c r="BE107"/>
  <c r="BE112"/>
  <c r="BE117"/>
  <c r="BE122"/>
  <c r="BE127"/>
  <c r="BE132"/>
  <c r="BE137"/>
  <c r="BE146"/>
  <c r="BE154"/>
  <c r="BE166"/>
  <c i="1" r="BB55"/>
  <c i="2" r="E48"/>
  <c r="F55"/>
  <c r="BE98"/>
  <c r="BE162"/>
  <c r="BE170"/>
  <c r="BE182"/>
  <c r="BE186"/>
  <c r="BE190"/>
  <c i="1" r="BC54"/>
  <c r="W32"/>
  <c r="BB54"/>
  <c r="W31"/>
  <c r="BA54"/>
  <c r="W30"/>
  <c r="BD54"/>
  <c r="W33"/>
  <c r="AU54"/>
  <c i="2" l="1" r="BK82"/>
  <c r="J82"/>
  <c r="J59"/>
  <c r="J84"/>
  <c r="J61"/>
  <c i="1" r="AW54"/>
  <c r="AK30"/>
  <c i="2" r="F33"/>
  <c i="1" r="AZ55"/>
  <c r="AZ54"/>
  <c r="W29"/>
  <c r="AY54"/>
  <c r="AX54"/>
  <c i="2" r="J33"/>
  <c i="1" r="AV55"/>
  <c r="AT55"/>
  <c i="2" l="1" r="J30"/>
  <c i="1" r="AG55"/>
  <c r="AG54"/>
  <c r="AK26"/>
  <c r="AV54"/>
  <c r="AK29"/>
  <c r="AK35"/>
  <c i="2" l="1" r="J3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<sst xmlns="http://schemas.openxmlformats.org/spreadsheetml/2006/main">
  <si>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</si>
  <si>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</si>
  <si>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</si>
  <si>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</si>
  <si>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</si>
  <si>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{acc8314d-b036-4ea8-90fb-d7df94cc0a2e}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</si>
  <si>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</si>
  <si>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</si>
  <si>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</si>
  <si>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</si>
  <si>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</si>
  <si>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</si>
  <si>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</si>
  <si>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</si>
  <si>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KZ7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</si>
  <si>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</si>
  <si>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</si>
  <si>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</si>
  <si>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</si>
  <si>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</si>
  <si>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</si>
  <si>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</si>
  <si>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</si>
  <si>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18. 11. 2021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</si>
  <si>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</si>
  <si>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</si>
  <si>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</si>
  <si>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</si>
  <si>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</si>
  <si>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</si>
  <si>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</si>
  <si>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</si>
  <si>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</si>
  <si>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</si>
  <si>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</si>
  <si>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</si>
  <si>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</si>
  <si>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</si>
  <si>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</si>
  <si>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</si>
  <si>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</si>
  <si>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</si>
  <si>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</si>
  <si>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</si>
  <si>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</si>
  <si>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</si>
  <si>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</si>
  <si>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</si>
  <si>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</si>
  <si>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</si>
  <si>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</si>
  <si>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</si>
  <si>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</si>
  <si>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</si>
  <si>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</si>
  <si>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</si>
  <si>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</si>
  <si>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</si>
  <si>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</si>
  <si>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</si>
  <si>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</si>
  <si>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</si>
  <si>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</si>
  <si>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</si>
  <si>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</si>
  <si>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</si>
  <si>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</si>
  <si>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</si>
  <si>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</si>
  <si>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</si>
  <si>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</si>
  <si>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</si>
  <si>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</si>
  <si>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</si>
  <si>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</si>
  <si>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</si>
  <si>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{be310cf9-8370-42fc-bcb0-f36cb874d50f}</t>
  </si>
  <si>
    <t>2</t>
  </si>
  <si>
    <t>KRYCÍ LIST SOUPISU PRACÍ</t>
  </si>
  <si>
    <t>Objekt:</t>
  </si>
  <si>
    <t>SO 01 - SO 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</si>
  <si>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</si>
  <si>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</si>
  <si>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</si>
  <si>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</si>
  <si>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</si>
  <si>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</si>
  <si>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</si>
  <si>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</si>
  <si>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</si>
  <si>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</si>
  <si>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</si>
  <si>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</si>
  <si>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</si>
  <si>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</si>
  <si>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</si>
  <si>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</si>
  <si>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</si>
  <si>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</si>
  <si>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</si>
  <si>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</si>
  <si>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</si>
  <si>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</si>
  <si>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</si>
  <si>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</si>
  <si>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</si>
  <si>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183101114</t>
  </si>
  <si>
    <t>Hloubení jamek bez výměny půdy zeminy skupiny 1 až 4 obj přes 0,05 do 0,125 m3 v rovině a svahu do 1:5</t>
  </si>
  <si>
    <t>kus</t>
  </si>
  <si>
    <t>CS ÚRS 2024 01</t>
  </si>
  <si>
    <t>4</t>
  </si>
  <si>
    <t>1906024282</t>
  </si>
  <si>
    <t>PP</t>
  </si>
  <si>
    <t>Hloubení jamek pro vysazování rostlin v zemině skupiny 1 až 4 bez výměny půdy v rovině nebo na svahu do 1:5, objemu přes 0,05 do 0,125 m3</t>
  </si>
  <si>
    <t>Online PSC</t>
  </si>
  <si>
    <t>https://podminky.urs.cz/item/CS_URS_2024_01/183101114</t>
  </si>
  <si>
    <t>VV</t>
  </si>
  <si>
    <t>"vysokokmeny"</t>
  </si>
  <si>
    <t>17</t>
  </si>
  <si>
    <t>M</t>
  </si>
  <si>
    <t>02640445R</t>
  </si>
  <si>
    <t>stromky s obvodem kmínku 8 - 10 cm</t>
  </si>
  <si>
    <t>8</t>
  </si>
  <si>
    <t>666253253</t>
  </si>
  <si>
    <t>3</t>
  </si>
  <si>
    <t>02652024R</t>
  </si>
  <si>
    <t>keře výšky 60 - 80 cm</t>
  </si>
  <si>
    <t>501615926</t>
  </si>
  <si>
    <t>"keře"</t>
  </si>
  <si>
    <t>264</t>
  </si>
  <si>
    <t>183111114</t>
  </si>
  <si>
    <t>Hloubení jamek bez výměny půdy zeminy skupiny 1 až 4 obj přes 0,01 do 0,02 m3 v rovině a svahu do 1:5</t>
  </si>
  <si>
    <t>1668159303</t>
  </si>
  <si>
    <t>Hloubení jamek pro vysazování rostlin v zemině skupiny 1 až 4 bez výměny půdy v rovině nebo na svahu do 1:5, objemu přes 0,01 do 0,02 m3</t>
  </si>
  <si>
    <t>https://podminky.urs.cz/item/CS_URS_2024_01/183111114</t>
  </si>
  <si>
    <t>5</t>
  </si>
  <si>
    <t>60591257</t>
  </si>
  <si>
    <t>kůl vyvazovací dřevěný impregnovaný D 8cm dl 3m</t>
  </si>
  <si>
    <t>-1414568993</t>
  </si>
  <si>
    <t>17*3</t>
  </si>
  <si>
    <t>6</t>
  </si>
  <si>
    <t>184102111</t>
  </si>
  <si>
    <t>Výsadba dřeviny s balem D přes 0,1 do 0,2 m do jamky se zalitím v rovině a svahu do 1:5</t>
  </si>
  <si>
    <t>-1089355258</t>
  </si>
  <si>
    <t>Výsadba dřeviny s balem do předem vyhloubené jamky se zalitím v rovině nebo na svahu do 1:5, při průměru balu přes 100 do 200 mm</t>
  </si>
  <si>
    <t>https://podminky.urs.cz/item/CS_URS_2024_01/184102111</t>
  </si>
  <si>
    <t>7</t>
  </si>
  <si>
    <t>184102113</t>
  </si>
  <si>
    <t>Výsadba dřeviny s balem D přes 0,3 do 0,4 m do jamky se zalitím v rovině a svahu do 1:5</t>
  </si>
  <si>
    <t>287291830</t>
  </si>
  <si>
    <t>Výsadba dřeviny s balem do předem vyhloubené jamky se zalitím v rovině nebo na svahu do 1:5, při průměru balu přes 300 do 400 mm</t>
  </si>
  <si>
    <t>https://podminky.urs.cz/item/CS_URS_2024_01/184102113</t>
  </si>
  <si>
    <t>184215133</t>
  </si>
  <si>
    <t>Ukotvení kmene dřevin v rovině nebo na svahu do 1:5 třemi kůly D do 0,1 m dl přes 2 do 3 m</t>
  </si>
  <si>
    <t>1518535689</t>
  </si>
  <si>
    <t>Ukotvení dřeviny kůly v rovině nebo na svahu do 1:5 třemi kůly, délky přes 2 do 3 m</t>
  </si>
  <si>
    <t>https://podminky.urs.cz/item/CS_URS_2024_01/184215133</t>
  </si>
  <si>
    <t>9</t>
  </si>
  <si>
    <t>184813121</t>
  </si>
  <si>
    <t>Ochrana dřevin před okusem ručně pletivem v rovině a svahu do 1:5</t>
  </si>
  <si>
    <t>-1263965363</t>
  </si>
  <si>
    <t>Ochrana dřevin před okusem zvěří ručně v rovině nebo ve svahu do 1:5, pletivem, výšky do 2 m</t>
  </si>
  <si>
    <t>https://podminky.urs.cz/item/CS_URS_2024_01/184813121</t>
  </si>
  <si>
    <t>10</t>
  </si>
  <si>
    <t>25191155R</t>
  </si>
  <si>
    <t>repelent proti okusu zvěří</t>
  </si>
  <si>
    <t>kg</t>
  </si>
  <si>
    <t>-362241015</t>
  </si>
  <si>
    <t>"spotřeba 9 kg/ 1000 ks sazenic, viz příloha D.1"</t>
  </si>
  <si>
    <t>(264)/1000*9</t>
  </si>
  <si>
    <t>11</t>
  </si>
  <si>
    <t>184813134</t>
  </si>
  <si>
    <t>Ochrana listnatých dřevin přes 70 cm před okusem chemickým nátěrem v rovině a svahu do 1:5</t>
  </si>
  <si>
    <t>100 kus</t>
  </si>
  <si>
    <t>-120310631</t>
  </si>
  <si>
    <t>Ochrana dřevin před okusem zvěří chemicky nátěrem, v rovině nebo ve svahu do 1:5 listnatých, výšky přes 70 cm</t>
  </si>
  <si>
    <t>https://podminky.urs.cz/item/CS_URS_2024_01/184813134</t>
  </si>
  <si>
    <t>264/100</t>
  </si>
  <si>
    <t>12</t>
  </si>
  <si>
    <t>184816111</t>
  </si>
  <si>
    <t>Hnojení sazenic průmyslovými hnojivy do 0,25 kg k jedné sazenici</t>
  </si>
  <si>
    <t>347437767</t>
  </si>
  <si>
    <t>Hnojení sazenic průmyslovými hnojivy v množství do 0,25 kg k jedné sazenici</t>
  </si>
  <si>
    <t>https://podminky.urs.cz/item/CS_URS_2024_01/184816111</t>
  </si>
  <si>
    <t>"hydrogel, viz příloha D.1"</t>
  </si>
  <si>
    <t>Součet</t>
  </si>
  <si>
    <t>13</t>
  </si>
  <si>
    <t>25191155R4</t>
  </si>
  <si>
    <t>hydrogel</t>
  </si>
  <si>
    <t>-1373941817</t>
  </si>
  <si>
    <t>"dodání hydrogelu k jednotlivým sazenicím, viz příloha D.1"</t>
  </si>
  <si>
    <t>"vysokokmeny 180 g/1 ks"</t>
  </si>
  <si>
    <t>17*0,180</t>
  </si>
  <si>
    <t>"poloodrostky 20 g/1 ks"</t>
  </si>
  <si>
    <t>264*0,020</t>
  </si>
  <si>
    <t>14</t>
  </si>
  <si>
    <t>184851111</t>
  </si>
  <si>
    <t>Hnojení roztokem hnojiva v rovině a svahu přes 1:5 do 1:2</t>
  </si>
  <si>
    <t>m3</t>
  </si>
  <si>
    <t>839222846</t>
  </si>
  <si>
    <t>Hnojení roztokem hnojiva v rovině nebo na svahu do 1:5</t>
  </si>
  <si>
    <t>https://podminky.urs.cz/item/CS_URS_2024_01/184851111</t>
  </si>
  <si>
    <t>"máčení symbivit 80 g/1 ks stromu"</t>
  </si>
  <si>
    <t>17*0,080/1000</t>
  </si>
  <si>
    <t>"voda na doředění"</t>
  </si>
  <si>
    <t>2/1000</t>
  </si>
  <si>
    <t>25191155R3</t>
  </si>
  <si>
    <t>mykorhizní roztok SYMBIVIT</t>
  </si>
  <si>
    <t>-1719138364</t>
  </si>
  <si>
    <t>17*0,080</t>
  </si>
  <si>
    <t>16</t>
  </si>
  <si>
    <t>184911431R</t>
  </si>
  <si>
    <t>Mulčování rostlin slámou tl. do 0,15 m v rovině a svahu do 1:5</t>
  </si>
  <si>
    <t>m2</t>
  </si>
  <si>
    <t>1860568684</t>
  </si>
  <si>
    <t>"mulč v tl. 8 - 12 cm, stromy a keře, 0,5 m2/ks, viz příloha D.1"</t>
  </si>
  <si>
    <t>(17+264)*0,5</t>
  </si>
  <si>
    <t>10391100R</t>
  </si>
  <si>
    <t>sláma VL</t>
  </si>
  <si>
    <t>-1412739082</t>
  </si>
  <si>
    <t>"pro stromy a keře, 0,5 m2/ks, viz příloha D.1"</t>
  </si>
  <si>
    <t>(17+264)*0,5*0,15</t>
  </si>
  <si>
    <t>18</t>
  </si>
  <si>
    <t>185804311</t>
  </si>
  <si>
    <t>Zalití rostlin vodou plocha do 20 m2</t>
  </si>
  <si>
    <t>-777679913</t>
  </si>
  <si>
    <t>Zalití rostlin vodou plochy záhonů jednotlivě do 20 m2</t>
  </si>
  <si>
    <t>https://podminky.urs.cz/item/CS_URS_2024_01/185804311</t>
  </si>
  <si>
    <t>"zalití po výsadbě 20 l k 1 stromku (17 ks VSK)"</t>
  </si>
  <si>
    <t>17*0,02</t>
  </si>
  <si>
    <t>"zalití po výsadbě 10 l k 1 keři (264 ks keřů)"</t>
  </si>
  <si>
    <t>264*0,01</t>
  </si>
  <si>
    <t>19</t>
  </si>
  <si>
    <t>185851121</t>
  </si>
  <si>
    <t>Dovoz vody pro zálivku rostlin za vzdálenost do 1000 m</t>
  </si>
  <si>
    <t>-52330217</t>
  </si>
  <si>
    <t>Dovoz vody pro zálivku rostlin na vzdálenost do 1000 m</t>
  </si>
  <si>
    <t>https://podminky.urs.cz/item/CS_URS_2024_01/185851121</t>
  </si>
  <si>
    <t>2,98</t>
  </si>
  <si>
    <t>20</t>
  </si>
  <si>
    <t>185851129</t>
  </si>
  <si>
    <t>Příplatek k dovozu vody pro zálivku rostlin do 1000 m ZKD 1000 m</t>
  </si>
  <si>
    <t>-1975055278</t>
  </si>
  <si>
    <t>Dovoz vody pro zálivku rostlin Příplatek k ceně za každých dalších i započatých 1000 m</t>
  </si>
  <si>
    <t>https://podminky.urs.cz/item/CS_URS_2024_01/185851129</t>
  </si>
  <si>
    <t>998231311</t>
  </si>
  <si>
    <t>Přesun hmot pro sadovnické a krajinářské úpravy vodorovně do 5000 m</t>
  </si>
  <si>
    <t>t</t>
  </si>
  <si>
    <t>1362661682</t>
  </si>
  <si>
    <t>Přesun hmot pro sadovnické a krajinářské úpravy strojně dopravní vzdálenost do 5000 m</t>
  </si>
  <si>
    <t>https://podminky.urs.cz/item/CS_URS_2024_01/998231311</t>
  </si>
  <si>
    <t>Svislé a kompletní konstrukce</t>
  </si>
  <si>
    <t>22</t>
  </si>
  <si>
    <t>R02</t>
  </si>
  <si>
    <t>Zajištění veškerých geodetických prací souvisejících s realizací díla</t>
  </si>
  <si>
    <t>soubor</t>
  </si>
  <si>
    <t>1877059633</t>
  </si>
  <si>
    <t>vytyčení pozemku pro realizaci, vč. materiálu - 13 plast. mezníků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</si>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</sst>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3101114" TargetMode="External" /><Relationship Id="rId2" Type="http://schemas.openxmlformats.org/officeDocument/2006/relationships/hyperlink" Target="https://podminky.urs.cz/item/CS_URS_2024_01/183111114" TargetMode="External" /><Relationship Id="rId3" Type="http://schemas.openxmlformats.org/officeDocument/2006/relationships/hyperlink" Target="https://podminky.urs.cz/item/CS_URS_2024_01/184102111" TargetMode="External" /><Relationship Id="rId4" Type="http://schemas.openxmlformats.org/officeDocument/2006/relationships/hyperlink" Target="https://podminky.urs.cz/item/CS_URS_2024_01/184102113" TargetMode="External" /><Relationship Id="rId5" Type="http://schemas.openxmlformats.org/officeDocument/2006/relationships/hyperlink" Target="https://podminky.urs.cz/item/CS_URS_2024_01/184215133" TargetMode="External" /><Relationship Id="rId6" Type="http://schemas.openxmlformats.org/officeDocument/2006/relationships/hyperlink" Target="https://podminky.urs.cz/item/CS_URS_2024_01/184813121" TargetMode="External" /><Relationship Id="rId7" Type="http://schemas.openxmlformats.org/officeDocument/2006/relationships/hyperlink" Target="https://podminky.urs.cz/item/CS_URS_2024_01/184813134" TargetMode="External" /><Relationship Id="rId8" Type="http://schemas.openxmlformats.org/officeDocument/2006/relationships/hyperlink" Target="https://podminky.urs.cz/item/CS_URS_2024_01/184816111" TargetMode="External" /><Relationship Id="rId9" Type="http://schemas.openxmlformats.org/officeDocument/2006/relationships/hyperlink" Target="https://podminky.urs.cz/item/CS_URS_2024_01/184851111" TargetMode="External" /><Relationship Id="rId10" Type="http://schemas.openxmlformats.org/officeDocument/2006/relationships/hyperlink" Target="https://podminky.urs.cz/item/CS_URS_2024_01/185804311" TargetMode="External" /><Relationship Id="rId11" Type="http://schemas.openxmlformats.org/officeDocument/2006/relationships/hyperlink" Target="https://podminky.urs.cz/item/CS_URS_2024_01/185851121" TargetMode="External" /><Relationship Id="rId12" Type="http://schemas.openxmlformats.org/officeDocument/2006/relationships/hyperlink" Target="https://podminky.urs.cz/item/CS_URS_2024_01/185851129" TargetMode="External" /><Relationship Id="rId13" Type="http://schemas.openxmlformats.org/officeDocument/2006/relationships/hyperlink" Target="https://podminky.urs.cz/item/CS_URS_2024_01/998231311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14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17</v>
      </c>
      <c r="E7" s="24"/>
      <c r="F7" s="24"/>
      <c r="G7" s="24"/>
      <c r="H7" s="24"/>
      <c r="I7" s="24"/>
      <c r="J7" s="24"/>
      <c r="K7" s="29" t="s">
        <v>18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19</v>
      </c>
      <c r="AL7" s="24"/>
      <c r="AM7" s="24"/>
      <c r="AN7" s="29" t="s">
        <v>18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20</v>
      </c>
      <c r="E8" s="24"/>
      <c r="F8" s="24"/>
      <c r="G8" s="24"/>
      <c r="H8" s="24"/>
      <c r="I8" s="24"/>
      <c r="J8" s="24"/>
      <c r="K8" s="29" t="s">
        <v>21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22</v>
      </c>
      <c r="AL8" s="24"/>
      <c r="AM8" s="24"/>
      <c r="AN8" s="35" t="s">
        <v>23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25</v>
      </c>
      <c r="AL10" s="24"/>
      <c r="AM10" s="24"/>
      <c r="AN10" s="29" t="s">
        <v>18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21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26</v>
      </c>
      <c r="AL11" s="24"/>
      <c r="AM11" s="24"/>
      <c r="AN11" s="29" t="s">
        <v>18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25</v>
      </c>
      <c r="AL13" s="24"/>
      <c r="AM13" s="24"/>
      <c r="AN13" s="36" t="s">
        <v>28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28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26</v>
      </c>
      <c r="AL14" s="24"/>
      <c r="AM14" s="24"/>
      <c r="AN14" s="36" t="s">
        <v>28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25</v>
      </c>
      <c r="AL16" s="24"/>
      <c r="AM16" s="24"/>
      <c r="AN16" s="29" t="s">
        <v>18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26</v>
      </c>
      <c r="AL17" s="24"/>
      <c r="AM17" s="24"/>
      <c r="AN17" s="29" t="s">
        <v>18</v>
      </c>
      <c r="AO17" s="24"/>
      <c r="AP17" s="24"/>
      <c r="AQ17" s="24"/>
      <c r="AR17" s="22"/>
      <c r="BE17" s="33"/>
      <c r="BS17" s="19" t="s">
        <v>30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25</v>
      </c>
      <c r="AL19" s="24"/>
      <c r="AM19" s="24"/>
      <c r="AN19" s="29" t="s">
        <v>18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26</v>
      </c>
      <c r="AL20" s="24"/>
      <c r="AM20" s="24"/>
      <c r="AN20" s="29" t="s">
        <v>18</v>
      </c>
      <c r="AO20" s="24"/>
      <c r="AP20" s="24"/>
      <c r="AQ20" s="24"/>
      <c r="AR20" s="22"/>
      <c r="BE20" s="33"/>
      <c r="BS20" s="19" t="s">
        <v>30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37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38</v>
      </c>
      <c r="E29" s="49"/>
      <c r="F29" s="34" t="s">
        <v>39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45</v>
      </c>
      <c r="U35" s="56"/>
      <c r="V35" s="56"/>
      <c r="W35" s="56"/>
      <c r="X35" s="58" t="s">
        <v>46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KZ7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KZ7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20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22</v>
      </c>
      <c r="AJ47" s="42"/>
      <c r="AK47" s="42"/>
      <c r="AL47" s="42"/>
      <c r="AM47" s="74" t="str">
        <f>IF(AN8= "","",AN8)</f>
        <v>18. 11. 2021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24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29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27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31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49</v>
      </c>
      <c r="D52" s="89"/>
      <c r="E52" s="89"/>
      <c r="F52" s="89"/>
      <c r="G52" s="89"/>
      <c r="H52" s="90"/>
      <c r="I52" s="91" t="s">
        <v>50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51</v>
      </c>
      <c r="AH52" s="89"/>
      <c r="AI52" s="89"/>
      <c r="AJ52" s="89"/>
      <c r="AK52" s="89"/>
      <c r="AL52" s="89"/>
      <c r="AM52" s="89"/>
      <c r="AN52" s="91" t="s">
        <v>52</v>
      </c>
      <c r="AO52" s="89"/>
      <c r="AP52" s="89"/>
      <c r="AQ52" s="93" t="s">
        <v>53</v>
      </c>
      <c r="AR52" s="46"/>
      <c r="AS52" s="94" t="s">
        <v>54</v>
      </c>
      <c r="AT52" s="95" t="s">
        <v>55</v>
      </c>
      <c r="AU52" s="95" t="s">
        <v>56</v>
      </c>
      <c r="AV52" s="95" t="s">
        <v>57</v>
      </c>
      <c r="AW52" s="95" t="s">
        <v>58</v>
      </c>
      <c r="AX52" s="95" t="s">
        <v>59</v>
      </c>
      <c r="AY52" s="95" t="s">
        <v>60</v>
      </c>
      <c r="AZ52" s="95" t="s">
        <v>61</v>
      </c>
      <c r="BA52" s="95" t="s">
        <v>62</v>
      </c>
      <c r="BB52" s="95" t="s">
        <v>63</v>
      </c>
      <c r="BC52" s="95" t="s">
        <v>64</v>
      </c>
      <c r="BD52" s="96" t="s">
        <v>65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18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67</v>
      </c>
      <c r="BT54" s="111" t="s">
        <v>68</v>
      </c>
      <c r="BU54" s="112" t="s">
        <v>69</v>
      </c>
      <c r="BV54" s="111" t="s">
        <v>70</v>
      </c>
      <c r="BW54" s="111" t="s">
        <v>5</v>
      </c>
      <c r="BX54" s="111" t="s">
        <v>71</v>
      </c>
      <c r="CL54" s="111" t="s">
        <v>18</v>
      </c>
    </row>
    <row r="55" s="7" customFormat="1" ht="16.5" customHeight="1">
      <c r="A55" s="113" t="s">
        <v>72</v>
      </c>
      <c r="B55" s="114"/>
      <c r="C55" s="115"/>
      <c r="D55" s="116" t="s">
        <v>73</v>
      </c>
      <c r="E55" s="116"/>
      <c r="F55" s="116"/>
      <c r="G55" s="116"/>
      <c r="H55" s="116"/>
      <c r="I55" s="117"/>
      <c r="J55" s="116" t="s">
        <v>73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SO 01'!J30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74</v>
      </c>
      <c r="AR55" s="120"/>
      <c r="AS55" s="121">
        <v>0</v>
      </c>
      <c r="AT55" s="122">
        <f>ROUND(SUM(AV55:AW55),2)</f>
        <v>0</v>
      </c>
      <c r="AU55" s="123">
        <f>'SO 01 - SO 01'!P82</f>
        <v>0</v>
      </c>
      <c r="AV55" s="122">
        <f>'SO 01 - SO 01'!J33</f>
        <v>0</v>
      </c>
      <c r="AW55" s="122">
        <f>'SO 01 - SO 01'!J34</f>
        <v>0</v>
      </c>
      <c r="AX55" s="122">
        <f>'SO 01 - SO 01'!J35</f>
        <v>0</v>
      </c>
      <c r="AY55" s="122">
        <f>'SO 01 - SO 01'!J36</f>
        <v>0</v>
      </c>
      <c r="AZ55" s="122">
        <f>'SO 01 - SO 01'!F33</f>
        <v>0</v>
      </c>
      <c r="BA55" s="122">
        <f>'SO 01 - SO 01'!F34</f>
        <v>0</v>
      </c>
      <c r="BB55" s="122">
        <f>'SO 01 - SO 01'!F35</f>
        <v>0</v>
      </c>
      <c r="BC55" s="122">
        <f>'SO 01 - SO 01'!F36</f>
        <v>0</v>
      </c>
      <c r="BD55" s="124">
        <f>'SO 01 - SO 01'!F37</f>
        <v>0</v>
      </c>
      <c r="BE55" s="7"/>
      <c r="BT55" s="125" t="s">
        <v>75</v>
      </c>
      <c r="BV55" s="125" t="s">
        <v>70</v>
      </c>
      <c r="BW55" s="125" t="s">
        <v>76</v>
      </c>
      <c r="BX55" s="125" t="s">
        <v>5</v>
      </c>
      <c r="CL55" s="125" t="s">
        <v>18</v>
      </c>
      <c r="CM55" s="125" t="s">
        <v>77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ZV/l1XWmN0Jq2Z9E7Nbff7Kr5Kr9lWaMoksgUoia42XRt9Hli8wmclUCr40c+ynbHwxmrfmil5tIFxHHzlAzSg==" hashValue="xUALdP56LdAB2s3An9OG6yflVDmK2bsYbVU5R7Kqwr4MJn/WAAgqroEL8WrTFUpm3k4H27kXMZj/p8Fb4mqpz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 - SO 01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77</v>
      </c>
    </row>
    <row r="4" s="1" customFormat="1" ht="24.96" customHeight="1">
      <c r="B4" s="22"/>
      <c r="D4" s="128" t="s">
        <v>78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KZ7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79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80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17</v>
      </c>
      <c r="E11" s="40"/>
      <c r="F11" s="134" t="s">
        <v>18</v>
      </c>
      <c r="G11" s="40"/>
      <c r="H11" s="40"/>
      <c r="I11" s="130" t="s">
        <v>19</v>
      </c>
      <c r="J11" s="134" t="s">
        <v>18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20</v>
      </c>
      <c r="E12" s="40"/>
      <c r="F12" s="134" t="s">
        <v>21</v>
      </c>
      <c r="G12" s="40"/>
      <c r="H12" s="40"/>
      <c r="I12" s="130" t="s">
        <v>22</v>
      </c>
      <c r="J12" s="135" t="str">
        <f>'Rekapitulace stavby'!AN8</f>
        <v>18. 11. 2021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24</v>
      </c>
      <c r="E14" s="40"/>
      <c r="F14" s="40"/>
      <c r="G14" s="40"/>
      <c r="H14" s="40"/>
      <c r="I14" s="130" t="s">
        <v>25</v>
      </c>
      <c r="J14" s="134" t="s">
        <v>18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21</v>
      </c>
      <c r="F15" s="40"/>
      <c r="G15" s="40"/>
      <c r="H15" s="40"/>
      <c r="I15" s="130" t="s">
        <v>26</v>
      </c>
      <c r="J15" s="134" t="s">
        <v>18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27</v>
      </c>
      <c r="E17" s="40"/>
      <c r="F17" s="40"/>
      <c r="G17" s="40"/>
      <c r="H17" s="40"/>
      <c r="I17" s="130" t="s">
        <v>25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26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29</v>
      </c>
      <c r="E20" s="40"/>
      <c r="F20" s="40"/>
      <c r="G20" s="40"/>
      <c r="H20" s="40"/>
      <c r="I20" s="130" t="s">
        <v>25</v>
      </c>
      <c r="J20" s="134" t="s">
        <v>18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21</v>
      </c>
      <c r="F21" s="40"/>
      <c r="G21" s="40"/>
      <c r="H21" s="40"/>
      <c r="I21" s="130" t="s">
        <v>26</v>
      </c>
      <c r="J21" s="134" t="s">
        <v>18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31</v>
      </c>
      <c r="E23" s="40"/>
      <c r="F23" s="40"/>
      <c r="G23" s="40"/>
      <c r="H23" s="40"/>
      <c r="I23" s="130" t="s">
        <v>25</v>
      </c>
      <c r="J23" s="134" t="s">
        <v>18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21</v>
      </c>
      <c r="F24" s="40"/>
      <c r="G24" s="40"/>
      <c r="H24" s="40"/>
      <c r="I24" s="130" t="s">
        <v>26</v>
      </c>
      <c r="J24" s="134" t="s">
        <v>18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32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18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34</v>
      </c>
      <c r="E30" s="40"/>
      <c r="F30" s="40"/>
      <c r="G30" s="40"/>
      <c r="H30" s="40"/>
      <c r="I30" s="40"/>
      <c r="J30" s="142">
        <f>ROUND(J82,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36</v>
      </c>
      <c r="G32" s="40"/>
      <c r="H32" s="40"/>
      <c r="I32" s="143" t="s">
        <v>35</v>
      </c>
      <c r="J32" s="143" t="s">
        <v>37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38</v>
      </c>
      <c r="E33" s="130" t="s">
        <v>39</v>
      </c>
      <c r="F33" s="145">
        <f>ROUND((SUM(BE82:BE198)),  2)</f>
        <v>0</v>
      </c>
      <c r="G33" s="40"/>
      <c r="H33" s="40"/>
      <c r="I33" s="146">
        <v>0.20999999999999999</v>
      </c>
      <c r="J33" s="145">
        <f>ROUND(((SUM(BE82:BE198))*I33),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40</v>
      </c>
      <c r="F34" s="145">
        <f>ROUND((SUM(BF82:BF198)),  2)</f>
        <v>0</v>
      </c>
      <c r="G34" s="40"/>
      <c r="H34" s="40"/>
      <c r="I34" s="146">
        <v>0.14999999999999999</v>
      </c>
      <c r="J34" s="145">
        <f>ROUND(((SUM(BF82:BF198))*I34),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41</v>
      </c>
      <c r="F35" s="145">
        <f>ROUND((SUM(BG82:BG198)),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42</v>
      </c>
      <c r="F36" s="145">
        <f>ROUND((SUM(BH82:BH198)),  2)</f>
        <v>0</v>
      </c>
      <c r="G36" s="40"/>
      <c r="H36" s="40"/>
      <c r="I36" s="146">
        <v>0.14999999999999999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43</v>
      </c>
      <c r="F37" s="145">
        <f>ROUND((SUM(BI82:BI198)),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44</v>
      </c>
      <c r="E39" s="149"/>
      <c r="F39" s="149"/>
      <c r="G39" s="150" t="s">
        <v>45</v>
      </c>
      <c r="H39" s="151" t="s">
        <v>46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81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KZ7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79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SO 01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18. 11. 2021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24</v>
      </c>
      <c r="D54" s="42"/>
      <c r="E54" s="42"/>
      <c r="F54" s="29" t="str">
        <f>E15</f>
        <v xml:space="preserve"> </v>
      </c>
      <c r="G54" s="42"/>
      <c r="H54" s="42"/>
      <c r="I54" s="34" t="s">
        <v>29</v>
      </c>
      <c r="J54" s="38" t="str">
        <f>E21</f>
        <v xml:space="preserve"> 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27</v>
      </c>
      <c r="D55" s="42"/>
      <c r="E55" s="42"/>
      <c r="F55" s="29" t="str">
        <f>IF(E18="","",E18)</f>
        <v>Vyplň údaj</v>
      </c>
      <c r="G55" s="42"/>
      <c r="H55" s="42"/>
      <c r="I55" s="34" t="s">
        <v>31</v>
      </c>
      <c r="J55" s="38" t="str">
        <f>E24</f>
        <v xml:space="preserve"> 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82</v>
      </c>
      <c r="D57" s="160"/>
      <c r="E57" s="160"/>
      <c r="F57" s="160"/>
      <c r="G57" s="160"/>
      <c r="H57" s="160"/>
      <c r="I57" s="160"/>
      <c r="J57" s="161" t="s">
        <v>83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66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84</v>
      </c>
    </row>
    <row r="60" s="9" customFormat="1" ht="24.96" customHeight="1">
      <c r="A60" s="9"/>
      <c r="B60" s="163"/>
      <c r="C60" s="164"/>
      <c r="D60" s="165" t="s">
        <v>85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86</v>
      </c>
      <c r="E61" s="172"/>
      <c r="F61" s="172"/>
      <c r="G61" s="172"/>
      <c r="H61" s="172"/>
      <c r="I61" s="172"/>
      <c r="J61" s="173">
        <f>J84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87</v>
      </c>
      <c r="E62" s="172"/>
      <c r="F62" s="172"/>
      <c r="G62" s="172"/>
      <c r="H62" s="172"/>
      <c r="I62" s="172"/>
      <c r="J62" s="173">
        <f>J194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2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2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2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88</v>
      </c>
      <c r="D69" s="42"/>
      <c r="E69" s="42"/>
      <c r="F69" s="42"/>
      <c r="G69" s="42"/>
      <c r="H69" s="42"/>
      <c r="I69" s="42"/>
      <c r="J69" s="42"/>
      <c r="K69" s="42"/>
      <c r="L69" s="132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2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2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58" t="str">
        <f>E7</f>
        <v>KZ7</v>
      </c>
      <c r="F72" s="34"/>
      <c r="G72" s="34"/>
      <c r="H72" s="34"/>
      <c r="I72" s="42"/>
      <c r="J72" s="42"/>
      <c r="K72" s="42"/>
      <c r="L72" s="132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79</v>
      </c>
      <c r="D73" s="42"/>
      <c r="E73" s="42"/>
      <c r="F73" s="42"/>
      <c r="G73" s="42"/>
      <c r="H73" s="42"/>
      <c r="I73" s="42"/>
      <c r="J73" s="42"/>
      <c r="K73" s="42"/>
      <c r="L73" s="132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01 - SO 01</v>
      </c>
      <c r="F74" s="42"/>
      <c r="G74" s="42"/>
      <c r="H74" s="42"/>
      <c r="I74" s="42"/>
      <c r="J74" s="42"/>
      <c r="K74" s="42"/>
      <c r="L74" s="132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20</v>
      </c>
      <c r="D76" s="42"/>
      <c r="E76" s="42"/>
      <c r="F76" s="29" t="str">
        <f>F12</f>
        <v xml:space="preserve"> </v>
      </c>
      <c r="G76" s="42"/>
      <c r="H76" s="42"/>
      <c r="I76" s="34" t="s">
        <v>22</v>
      </c>
      <c r="J76" s="74" t="str">
        <f>IF(J12="","",J12)</f>
        <v>18. 11. 2021</v>
      </c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24</v>
      </c>
      <c r="D78" s="42"/>
      <c r="E78" s="42"/>
      <c r="F78" s="29" t="str">
        <f>E15</f>
        <v xml:space="preserve"> </v>
      </c>
      <c r="G78" s="42"/>
      <c r="H78" s="42"/>
      <c r="I78" s="34" t="s">
        <v>29</v>
      </c>
      <c r="J78" s="38" t="str">
        <f>E21</f>
        <v xml:space="preserve"> </v>
      </c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27</v>
      </c>
      <c r="D79" s="42"/>
      <c r="E79" s="42"/>
      <c r="F79" s="29" t="str">
        <f>IF(E18="","",E18)</f>
        <v>Vyplň údaj</v>
      </c>
      <c r="G79" s="42"/>
      <c r="H79" s="42"/>
      <c r="I79" s="34" t="s">
        <v>31</v>
      </c>
      <c r="J79" s="38" t="str">
        <f>E24</f>
        <v xml:space="preserve"> </v>
      </c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5"/>
      <c r="B81" s="176"/>
      <c r="C81" s="177" t="s">
        <v>89</v>
      </c>
      <c r="D81" s="178" t="s">
        <v>53</v>
      </c>
      <c r="E81" s="178" t="s">
        <v>49</v>
      </c>
      <c r="F81" s="178" t="s">
        <v>50</v>
      </c>
      <c r="G81" s="178" t="s">
        <v>90</v>
      </c>
      <c r="H81" s="178" t="s">
        <v>91</v>
      </c>
      <c r="I81" s="178" t="s">
        <v>92</v>
      </c>
      <c r="J81" s="178" t="s">
        <v>83</v>
      </c>
      <c r="K81" s="179" t="s">
        <v>93</v>
      </c>
      <c r="L81" s="180"/>
      <c r="M81" s="94" t="s">
        <v>18</v>
      </c>
      <c r="N81" s="95" t="s">
        <v>38</v>
      </c>
      <c r="O81" s="95" t="s">
        <v>94</v>
      </c>
      <c r="P81" s="95" t="s">
        <v>95</v>
      </c>
      <c r="Q81" s="95" t="s">
        <v>96</v>
      </c>
      <c r="R81" s="95" t="s">
        <v>97</v>
      </c>
      <c r="S81" s="95" t="s">
        <v>98</v>
      </c>
      <c r="T81" s="96" t="s">
        <v>99</v>
      </c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</row>
    <row r="82" s="2" customFormat="1" ht="22.8" customHeight="1">
      <c r="A82" s="40"/>
      <c r="B82" s="41"/>
      <c r="C82" s="101" t="s">
        <v>100</v>
      </c>
      <c r="D82" s="42"/>
      <c r="E82" s="42"/>
      <c r="F82" s="42"/>
      <c r="G82" s="42"/>
      <c r="H82" s="42"/>
      <c r="I82" s="42"/>
      <c r="J82" s="181">
        <f>BK82</f>
        <v>0</v>
      </c>
      <c r="K82" s="42"/>
      <c r="L82" s="46"/>
      <c r="M82" s="97"/>
      <c r="N82" s="182"/>
      <c r="O82" s="98"/>
      <c r="P82" s="183">
        <f>P83</f>
        <v>0</v>
      </c>
      <c r="Q82" s="98"/>
      <c r="R82" s="183">
        <f>R83</f>
        <v>5.5676860000000001</v>
      </c>
      <c r="S82" s="98"/>
      <c r="T82" s="184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67</v>
      </c>
      <c r="AU82" s="19" t="s">
        <v>84</v>
      </c>
      <c r="BK82" s="185">
        <f>BK83</f>
        <v>0</v>
      </c>
    </row>
    <row r="83" s="12" customFormat="1" ht="25.92" customHeight="1">
      <c r="A83" s="12"/>
      <c r="B83" s="186"/>
      <c r="C83" s="187"/>
      <c r="D83" s="188" t="s">
        <v>67</v>
      </c>
      <c r="E83" s="189" t="s">
        <v>101</v>
      </c>
      <c r="F83" s="189" t="s">
        <v>102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P84+P194</f>
        <v>0</v>
      </c>
      <c r="Q83" s="194"/>
      <c r="R83" s="195">
        <f>R84+R194</f>
        <v>5.5676860000000001</v>
      </c>
      <c r="S83" s="194"/>
      <c r="T83" s="196">
        <f>T84+T194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75</v>
      </c>
      <c r="AT83" s="198" t="s">
        <v>67</v>
      </c>
      <c r="AU83" s="198" t="s">
        <v>68</v>
      </c>
      <c r="AY83" s="197" t="s">
        <v>103</v>
      </c>
      <c r="BK83" s="199">
        <f>BK84+BK194</f>
        <v>0</v>
      </c>
    </row>
    <row r="84" s="12" customFormat="1" ht="22.8" customHeight="1">
      <c r="A84" s="12"/>
      <c r="B84" s="186"/>
      <c r="C84" s="187"/>
      <c r="D84" s="188" t="s">
        <v>67</v>
      </c>
      <c r="E84" s="200" t="s">
        <v>75</v>
      </c>
      <c r="F84" s="200" t="s">
        <v>104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SUM(P85:P193)</f>
        <v>0</v>
      </c>
      <c r="Q84" s="194"/>
      <c r="R84" s="195">
        <f>SUM(R85:R193)</f>
        <v>5.5676860000000001</v>
      </c>
      <c r="S84" s="194"/>
      <c r="T84" s="196">
        <f>SUM(T85:T193)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75</v>
      </c>
      <c r="AT84" s="198" t="s">
        <v>67</v>
      </c>
      <c r="AU84" s="198" t="s">
        <v>75</v>
      </c>
      <c r="AY84" s="197" t="s">
        <v>103</v>
      </c>
      <c r="BK84" s="199">
        <f>SUM(BK85:BK193)</f>
        <v>0</v>
      </c>
    </row>
    <row r="85" s="2" customFormat="1" ht="21.75" customHeight="1">
      <c r="A85" s="40"/>
      <c r="B85" s="41"/>
      <c r="C85" s="202" t="s">
        <v>75</v>
      </c>
      <c r="D85" s="202" t="s">
        <v>105</v>
      </c>
      <c r="E85" s="203" t="s">
        <v>106</v>
      </c>
      <c r="F85" s="204" t="s">
        <v>107</v>
      </c>
      <c r="G85" s="205" t="s">
        <v>108</v>
      </c>
      <c r="H85" s="206">
        <v>17</v>
      </c>
      <c r="I85" s="207"/>
      <c r="J85" s="208">
        <f>ROUND(I85*H85,2)</f>
        <v>0</v>
      </c>
      <c r="K85" s="204" t="s">
        <v>109</v>
      </c>
      <c r="L85" s="46"/>
      <c r="M85" s="209" t="s">
        <v>18</v>
      </c>
      <c r="N85" s="210" t="s">
        <v>39</v>
      </c>
      <c r="O85" s="86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3" t="s">
        <v>110</v>
      </c>
      <c r="AT85" s="213" t="s">
        <v>105</v>
      </c>
      <c r="AU85" s="213" t="s">
        <v>77</v>
      </c>
      <c r="AY85" s="19" t="s">
        <v>103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9" t="s">
        <v>75</v>
      </c>
      <c r="BK85" s="214">
        <f>ROUND(I85*H85,2)</f>
        <v>0</v>
      </c>
      <c r="BL85" s="19" t="s">
        <v>110</v>
      </c>
      <c r="BM85" s="213" t="s">
        <v>111</v>
      </c>
    </row>
    <row r="86" s="2" customFormat="1">
      <c r="A86" s="40"/>
      <c r="B86" s="41"/>
      <c r="C86" s="42"/>
      <c r="D86" s="215" t="s">
        <v>112</v>
      </c>
      <c r="E86" s="42"/>
      <c r="F86" s="216" t="s">
        <v>113</v>
      </c>
      <c r="G86" s="42"/>
      <c r="H86" s="42"/>
      <c r="I86" s="217"/>
      <c r="J86" s="42"/>
      <c r="K86" s="42"/>
      <c r="L86" s="46"/>
      <c r="M86" s="218"/>
      <c r="N86" s="219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112</v>
      </c>
      <c r="AU86" s="19" t="s">
        <v>77</v>
      </c>
    </row>
    <row r="87" s="2" customFormat="1">
      <c r="A87" s="40"/>
      <c r="B87" s="41"/>
      <c r="C87" s="42"/>
      <c r="D87" s="220" t="s">
        <v>114</v>
      </c>
      <c r="E87" s="42"/>
      <c r="F87" s="221" t="s">
        <v>115</v>
      </c>
      <c r="G87" s="42"/>
      <c r="H87" s="42"/>
      <c r="I87" s="217"/>
      <c r="J87" s="42"/>
      <c r="K87" s="42"/>
      <c r="L87" s="46"/>
      <c r="M87" s="218"/>
      <c r="N87" s="219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114</v>
      </c>
      <c r="AU87" s="19" t="s">
        <v>77</v>
      </c>
    </row>
    <row r="88" s="13" customFormat="1">
      <c r="A88" s="13"/>
      <c r="B88" s="222"/>
      <c r="C88" s="223"/>
      <c r="D88" s="215" t="s">
        <v>116</v>
      </c>
      <c r="E88" s="224" t="s">
        <v>18</v>
      </c>
      <c r="F88" s="225" t="s">
        <v>117</v>
      </c>
      <c r="G88" s="223"/>
      <c r="H88" s="224" t="s">
        <v>18</v>
      </c>
      <c r="I88" s="226"/>
      <c r="J88" s="223"/>
      <c r="K88" s="223"/>
      <c r="L88" s="227"/>
      <c r="M88" s="228"/>
      <c r="N88" s="229"/>
      <c r="O88" s="229"/>
      <c r="P88" s="229"/>
      <c r="Q88" s="229"/>
      <c r="R88" s="229"/>
      <c r="S88" s="229"/>
      <c r="T88" s="23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1" t="s">
        <v>116</v>
      </c>
      <c r="AU88" s="231" t="s">
        <v>77</v>
      </c>
      <c r="AV88" s="13" t="s">
        <v>75</v>
      </c>
      <c r="AW88" s="13" t="s">
        <v>30</v>
      </c>
      <c r="AX88" s="13" t="s">
        <v>68</v>
      </c>
      <c r="AY88" s="231" t="s">
        <v>103</v>
      </c>
    </row>
    <row r="89" s="14" customFormat="1">
      <c r="A89" s="14"/>
      <c r="B89" s="232"/>
      <c r="C89" s="233"/>
      <c r="D89" s="215" t="s">
        <v>116</v>
      </c>
      <c r="E89" s="234" t="s">
        <v>18</v>
      </c>
      <c r="F89" s="235" t="s">
        <v>118</v>
      </c>
      <c r="G89" s="233"/>
      <c r="H89" s="236">
        <v>17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2" t="s">
        <v>116</v>
      </c>
      <c r="AU89" s="242" t="s">
        <v>77</v>
      </c>
      <c r="AV89" s="14" t="s">
        <v>77</v>
      </c>
      <c r="AW89" s="14" t="s">
        <v>30</v>
      </c>
      <c r="AX89" s="14" t="s">
        <v>75</v>
      </c>
      <c r="AY89" s="242" t="s">
        <v>103</v>
      </c>
    </row>
    <row r="90" s="2" customFormat="1" ht="16.5" customHeight="1">
      <c r="A90" s="40"/>
      <c r="B90" s="41"/>
      <c r="C90" s="243" t="s">
        <v>77</v>
      </c>
      <c r="D90" s="243" t="s">
        <v>119</v>
      </c>
      <c r="E90" s="244" t="s">
        <v>120</v>
      </c>
      <c r="F90" s="245" t="s">
        <v>121</v>
      </c>
      <c r="G90" s="246" t="s">
        <v>108</v>
      </c>
      <c r="H90" s="247">
        <v>17</v>
      </c>
      <c r="I90" s="248"/>
      <c r="J90" s="249">
        <f>ROUND(I90*H90,2)</f>
        <v>0</v>
      </c>
      <c r="K90" s="245" t="s">
        <v>18</v>
      </c>
      <c r="L90" s="250"/>
      <c r="M90" s="251" t="s">
        <v>18</v>
      </c>
      <c r="N90" s="252" t="s">
        <v>39</v>
      </c>
      <c r="O90" s="86"/>
      <c r="P90" s="211">
        <f>O90*H90</f>
        <v>0</v>
      </c>
      <c r="Q90" s="211">
        <v>0.040000000000000001</v>
      </c>
      <c r="R90" s="211">
        <f>Q90*H90</f>
        <v>0.68000000000000005</v>
      </c>
      <c r="S90" s="211">
        <v>0</v>
      </c>
      <c r="T90" s="212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3" t="s">
        <v>122</v>
      </c>
      <c r="AT90" s="213" t="s">
        <v>119</v>
      </c>
      <c r="AU90" s="213" t="s">
        <v>77</v>
      </c>
      <c r="AY90" s="19" t="s">
        <v>103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9" t="s">
        <v>75</v>
      </c>
      <c r="BK90" s="214">
        <f>ROUND(I90*H90,2)</f>
        <v>0</v>
      </c>
      <c r="BL90" s="19" t="s">
        <v>110</v>
      </c>
      <c r="BM90" s="213" t="s">
        <v>123</v>
      </c>
    </row>
    <row r="91" s="2" customFormat="1">
      <c r="A91" s="40"/>
      <c r="B91" s="41"/>
      <c r="C91" s="42"/>
      <c r="D91" s="215" t="s">
        <v>112</v>
      </c>
      <c r="E91" s="42"/>
      <c r="F91" s="216" t="s">
        <v>121</v>
      </c>
      <c r="G91" s="42"/>
      <c r="H91" s="42"/>
      <c r="I91" s="217"/>
      <c r="J91" s="42"/>
      <c r="K91" s="42"/>
      <c r="L91" s="46"/>
      <c r="M91" s="218"/>
      <c r="N91" s="219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112</v>
      </c>
      <c r="AU91" s="19" t="s">
        <v>77</v>
      </c>
    </row>
    <row r="92" s="13" customFormat="1">
      <c r="A92" s="13"/>
      <c r="B92" s="222"/>
      <c r="C92" s="223"/>
      <c r="D92" s="215" t="s">
        <v>116</v>
      </c>
      <c r="E92" s="224" t="s">
        <v>18</v>
      </c>
      <c r="F92" s="225" t="s">
        <v>117</v>
      </c>
      <c r="G92" s="223"/>
      <c r="H92" s="224" t="s">
        <v>18</v>
      </c>
      <c r="I92" s="226"/>
      <c r="J92" s="223"/>
      <c r="K92" s="223"/>
      <c r="L92" s="227"/>
      <c r="M92" s="228"/>
      <c r="N92" s="229"/>
      <c r="O92" s="229"/>
      <c r="P92" s="229"/>
      <c r="Q92" s="229"/>
      <c r="R92" s="229"/>
      <c r="S92" s="229"/>
      <c r="T92" s="23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1" t="s">
        <v>116</v>
      </c>
      <c r="AU92" s="231" t="s">
        <v>77</v>
      </c>
      <c r="AV92" s="13" t="s">
        <v>75</v>
      </c>
      <c r="AW92" s="13" t="s">
        <v>30</v>
      </c>
      <c r="AX92" s="13" t="s">
        <v>68</v>
      </c>
      <c r="AY92" s="231" t="s">
        <v>103</v>
      </c>
    </row>
    <row r="93" s="14" customFormat="1">
      <c r="A93" s="14"/>
      <c r="B93" s="232"/>
      <c r="C93" s="233"/>
      <c r="D93" s="215" t="s">
        <v>116</v>
      </c>
      <c r="E93" s="234" t="s">
        <v>18</v>
      </c>
      <c r="F93" s="235" t="s">
        <v>118</v>
      </c>
      <c r="G93" s="233"/>
      <c r="H93" s="236">
        <v>17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2" t="s">
        <v>116</v>
      </c>
      <c r="AU93" s="242" t="s">
        <v>77</v>
      </c>
      <c r="AV93" s="14" t="s">
        <v>77</v>
      </c>
      <c r="AW93" s="14" t="s">
        <v>30</v>
      </c>
      <c r="AX93" s="14" t="s">
        <v>75</v>
      </c>
      <c r="AY93" s="242" t="s">
        <v>103</v>
      </c>
    </row>
    <row r="94" s="2" customFormat="1" ht="16.5" customHeight="1">
      <c r="A94" s="40"/>
      <c r="B94" s="41"/>
      <c r="C94" s="243" t="s">
        <v>124</v>
      </c>
      <c r="D94" s="243" t="s">
        <v>119</v>
      </c>
      <c r="E94" s="244" t="s">
        <v>125</v>
      </c>
      <c r="F94" s="245" t="s">
        <v>126</v>
      </c>
      <c r="G94" s="246" t="s">
        <v>108</v>
      </c>
      <c r="H94" s="247">
        <v>264</v>
      </c>
      <c r="I94" s="248"/>
      <c r="J94" s="249">
        <f>ROUND(I94*H94,2)</f>
        <v>0</v>
      </c>
      <c r="K94" s="245" t="s">
        <v>18</v>
      </c>
      <c r="L94" s="250"/>
      <c r="M94" s="251" t="s">
        <v>18</v>
      </c>
      <c r="N94" s="252" t="s">
        <v>39</v>
      </c>
      <c r="O94" s="86"/>
      <c r="P94" s="211">
        <f>O94*H94</f>
        <v>0</v>
      </c>
      <c r="Q94" s="211">
        <v>0.001</v>
      </c>
      <c r="R94" s="211">
        <f>Q94*H94</f>
        <v>0.26400000000000001</v>
      </c>
      <c r="S94" s="211">
        <v>0</v>
      </c>
      <c r="T94" s="21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3" t="s">
        <v>122</v>
      </c>
      <c r="AT94" s="213" t="s">
        <v>119</v>
      </c>
      <c r="AU94" s="213" t="s">
        <v>77</v>
      </c>
      <c r="AY94" s="19" t="s">
        <v>103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9" t="s">
        <v>75</v>
      </c>
      <c r="BK94" s="214">
        <f>ROUND(I94*H94,2)</f>
        <v>0</v>
      </c>
      <c r="BL94" s="19" t="s">
        <v>110</v>
      </c>
      <c r="BM94" s="213" t="s">
        <v>127</v>
      </c>
    </row>
    <row r="95" s="2" customFormat="1">
      <c r="A95" s="40"/>
      <c r="B95" s="41"/>
      <c r="C95" s="42"/>
      <c r="D95" s="215" t="s">
        <v>112</v>
      </c>
      <c r="E95" s="42"/>
      <c r="F95" s="216" t="s">
        <v>126</v>
      </c>
      <c r="G95" s="42"/>
      <c r="H95" s="42"/>
      <c r="I95" s="217"/>
      <c r="J95" s="42"/>
      <c r="K95" s="42"/>
      <c r="L95" s="46"/>
      <c r="M95" s="218"/>
      <c r="N95" s="219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112</v>
      </c>
      <c r="AU95" s="19" t="s">
        <v>77</v>
      </c>
    </row>
    <row r="96" s="13" customFormat="1">
      <c r="A96" s="13"/>
      <c r="B96" s="222"/>
      <c r="C96" s="223"/>
      <c r="D96" s="215" t="s">
        <v>116</v>
      </c>
      <c r="E96" s="224" t="s">
        <v>18</v>
      </c>
      <c r="F96" s="225" t="s">
        <v>128</v>
      </c>
      <c r="G96" s="223"/>
      <c r="H96" s="224" t="s">
        <v>18</v>
      </c>
      <c r="I96" s="226"/>
      <c r="J96" s="223"/>
      <c r="K96" s="223"/>
      <c r="L96" s="227"/>
      <c r="M96" s="228"/>
      <c r="N96" s="229"/>
      <c r="O96" s="229"/>
      <c r="P96" s="229"/>
      <c r="Q96" s="229"/>
      <c r="R96" s="229"/>
      <c r="S96" s="229"/>
      <c r="T96" s="23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1" t="s">
        <v>116</v>
      </c>
      <c r="AU96" s="231" t="s">
        <v>77</v>
      </c>
      <c r="AV96" s="13" t="s">
        <v>75</v>
      </c>
      <c r="AW96" s="13" t="s">
        <v>30</v>
      </c>
      <c r="AX96" s="13" t="s">
        <v>68</v>
      </c>
      <c r="AY96" s="231" t="s">
        <v>103</v>
      </c>
    </row>
    <row r="97" s="14" customFormat="1">
      <c r="A97" s="14"/>
      <c r="B97" s="232"/>
      <c r="C97" s="233"/>
      <c r="D97" s="215" t="s">
        <v>116</v>
      </c>
      <c r="E97" s="234" t="s">
        <v>18</v>
      </c>
      <c r="F97" s="235" t="s">
        <v>129</v>
      </c>
      <c r="G97" s="233"/>
      <c r="H97" s="236">
        <v>264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2" t="s">
        <v>116</v>
      </c>
      <c r="AU97" s="242" t="s">
        <v>77</v>
      </c>
      <c r="AV97" s="14" t="s">
        <v>77</v>
      </c>
      <c r="AW97" s="14" t="s">
        <v>30</v>
      </c>
      <c r="AX97" s="14" t="s">
        <v>75</v>
      </c>
      <c r="AY97" s="242" t="s">
        <v>103</v>
      </c>
    </row>
    <row r="98" s="2" customFormat="1" ht="21.75" customHeight="1">
      <c r="A98" s="40"/>
      <c r="B98" s="41"/>
      <c r="C98" s="202" t="s">
        <v>110</v>
      </c>
      <c r="D98" s="202" t="s">
        <v>105</v>
      </c>
      <c r="E98" s="203" t="s">
        <v>130</v>
      </c>
      <c r="F98" s="204" t="s">
        <v>131</v>
      </c>
      <c r="G98" s="205" t="s">
        <v>108</v>
      </c>
      <c r="H98" s="206">
        <v>264</v>
      </c>
      <c r="I98" s="207"/>
      <c r="J98" s="208">
        <f>ROUND(I98*H98,2)</f>
        <v>0</v>
      </c>
      <c r="K98" s="204" t="s">
        <v>109</v>
      </c>
      <c r="L98" s="46"/>
      <c r="M98" s="209" t="s">
        <v>18</v>
      </c>
      <c r="N98" s="210" t="s">
        <v>39</v>
      </c>
      <c r="O98" s="86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3" t="s">
        <v>110</v>
      </c>
      <c r="AT98" s="213" t="s">
        <v>105</v>
      </c>
      <c r="AU98" s="213" t="s">
        <v>77</v>
      </c>
      <c r="AY98" s="19" t="s">
        <v>103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9" t="s">
        <v>75</v>
      </c>
      <c r="BK98" s="214">
        <f>ROUND(I98*H98,2)</f>
        <v>0</v>
      </c>
      <c r="BL98" s="19" t="s">
        <v>110</v>
      </c>
      <c r="BM98" s="213" t="s">
        <v>132</v>
      </c>
    </row>
    <row r="99" s="2" customFormat="1">
      <c r="A99" s="40"/>
      <c r="B99" s="41"/>
      <c r="C99" s="42"/>
      <c r="D99" s="215" t="s">
        <v>112</v>
      </c>
      <c r="E99" s="42"/>
      <c r="F99" s="216" t="s">
        <v>133</v>
      </c>
      <c r="G99" s="42"/>
      <c r="H99" s="42"/>
      <c r="I99" s="217"/>
      <c r="J99" s="42"/>
      <c r="K99" s="42"/>
      <c r="L99" s="46"/>
      <c r="M99" s="218"/>
      <c r="N99" s="21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112</v>
      </c>
      <c r="AU99" s="19" t="s">
        <v>77</v>
      </c>
    </row>
    <row r="100" s="2" customFormat="1">
      <c r="A100" s="40"/>
      <c r="B100" s="41"/>
      <c r="C100" s="42"/>
      <c r="D100" s="220" t="s">
        <v>114</v>
      </c>
      <c r="E100" s="42"/>
      <c r="F100" s="221" t="s">
        <v>134</v>
      </c>
      <c r="G100" s="42"/>
      <c r="H100" s="42"/>
      <c r="I100" s="217"/>
      <c r="J100" s="42"/>
      <c r="K100" s="42"/>
      <c r="L100" s="46"/>
      <c r="M100" s="218"/>
      <c r="N100" s="219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114</v>
      </c>
      <c r="AU100" s="19" t="s">
        <v>77</v>
      </c>
    </row>
    <row r="101" s="13" customFormat="1">
      <c r="A101" s="13"/>
      <c r="B101" s="222"/>
      <c r="C101" s="223"/>
      <c r="D101" s="215" t="s">
        <v>116</v>
      </c>
      <c r="E101" s="224" t="s">
        <v>18</v>
      </c>
      <c r="F101" s="225" t="s">
        <v>128</v>
      </c>
      <c r="G101" s="223"/>
      <c r="H101" s="224" t="s">
        <v>18</v>
      </c>
      <c r="I101" s="226"/>
      <c r="J101" s="223"/>
      <c r="K101" s="223"/>
      <c r="L101" s="227"/>
      <c r="M101" s="228"/>
      <c r="N101" s="229"/>
      <c r="O101" s="229"/>
      <c r="P101" s="229"/>
      <c r="Q101" s="229"/>
      <c r="R101" s="229"/>
      <c r="S101" s="229"/>
      <c r="T101" s="23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1" t="s">
        <v>116</v>
      </c>
      <c r="AU101" s="231" t="s">
        <v>77</v>
      </c>
      <c r="AV101" s="13" t="s">
        <v>75</v>
      </c>
      <c r="AW101" s="13" t="s">
        <v>30</v>
      </c>
      <c r="AX101" s="13" t="s">
        <v>68</v>
      </c>
      <c r="AY101" s="231" t="s">
        <v>103</v>
      </c>
    </row>
    <row r="102" s="14" customFormat="1">
      <c r="A102" s="14"/>
      <c r="B102" s="232"/>
      <c r="C102" s="233"/>
      <c r="D102" s="215" t="s">
        <v>116</v>
      </c>
      <c r="E102" s="234" t="s">
        <v>18</v>
      </c>
      <c r="F102" s="235" t="s">
        <v>129</v>
      </c>
      <c r="G102" s="233"/>
      <c r="H102" s="236">
        <v>264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116</v>
      </c>
      <c r="AU102" s="242" t="s">
        <v>77</v>
      </c>
      <c r="AV102" s="14" t="s">
        <v>77</v>
      </c>
      <c r="AW102" s="14" t="s">
        <v>30</v>
      </c>
      <c r="AX102" s="14" t="s">
        <v>75</v>
      </c>
      <c r="AY102" s="242" t="s">
        <v>103</v>
      </c>
    </row>
    <row r="103" s="2" customFormat="1" ht="16.5" customHeight="1">
      <c r="A103" s="40"/>
      <c r="B103" s="41"/>
      <c r="C103" s="243" t="s">
        <v>135</v>
      </c>
      <c r="D103" s="243" t="s">
        <v>119</v>
      </c>
      <c r="E103" s="244" t="s">
        <v>136</v>
      </c>
      <c r="F103" s="245" t="s">
        <v>137</v>
      </c>
      <c r="G103" s="246" t="s">
        <v>108</v>
      </c>
      <c r="H103" s="247">
        <v>51</v>
      </c>
      <c r="I103" s="248"/>
      <c r="J103" s="249">
        <f>ROUND(I103*H103,2)</f>
        <v>0</v>
      </c>
      <c r="K103" s="245" t="s">
        <v>109</v>
      </c>
      <c r="L103" s="250"/>
      <c r="M103" s="251" t="s">
        <v>18</v>
      </c>
      <c r="N103" s="252" t="s">
        <v>39</v>
      </c>
      <c r="O103" s="86"/>
      <c r="P103" s="211">
        <f>O103*H103</f>
        <v>0</v>
      </c>
      <c r="Q103" s="211">
        <v>0.0070899999999999999</v>
      </c>
      <c r="R103" s="211">
        <f>Q103*H103</f>
        <v>0.36159000000000002</v>
      </c>
      <c r="S103" s="211">
        <v>0</v>
      </c>
      <c r="T103" s="21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3" t="s">
        <v>122</v>
      </c>
      <c r="AT103" s="213" t="s">
        <v>119</v>
      </c>
      <c r="AU103" s="213" t="s">
        <v>77</v>
      </c>
      <c r="AY103" s="19" t="s">
        <v>103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9" t="s">
        <v>75</v>
      </c>
      <c r="BK103" s="214">
        <f>ROUND(I103*H103,2)</f>
        <v>0</v>
      </c>
      <c r="BL103" s="19" t="s">
        <v>110</v>
      </c>
      <c r="BM103" s="213" t="s">
        <v>138</v>
      </c>
    </row>
    <row r="104" s="2" customFormat="1">
      <c r="A104" s="40"/>
      <c r="B104" s="41"/>
      <c r="C104" s="42"/>
      <c r="D104" s="215" t="s">
        <v>112</v>
      </c>
      <c r="E104" s="42"/>
      <c r="F104" s="216" t="s">
        <v>137</v>
      </c>
      <c r="G104" s="42"/>
      <c r="H104" s="42"/>
      <c r="I104" s="217"/>
      <c r="J104" s="42"/>
      <c r="K104" s="42"/>
      <c r="L104" s="46"/>
      <c r="M104" s="218"/>
      <c r="N104" s="21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112</v>
      </c>
      <c r="AU104" s="19" t="s">
        <v>77</v>
      </c>
    </row>
    <row r="105" s="13" customFormat="1">
      <c r="A105" s="13"/>
      <c r="B105" s="222"/>
      <c r="C105" s="223"/>
      <c r="D105" s="215" t="s">
        <v>116</v>
      </c>
      <c r="E105" s="224" t="s">
        <v>18</v>
      </c>
      <c r="F105" s="225" t="s">
        <v>117</v>
      </c>
      <c r="G105" s="223"/>
      <c r="H105" s="224" t="s">
        <v>18</v>
      </c>
      <c r="I105" s="226"/>
      <c r="J105" s="223"/>
      <c r="K105" s="223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116</v>
      </c>
      <c r="AU105" s="231" t="s">
        <v>77</v>
      </c>
      <c r="AV105" s="13" t="s">
        <v>75</v>
      </c>
      <c r="AW105" s="13" t="s">
        <v>30</v>
      </c>
      <c r="AX105" s="13" t="s">
        <v>68</v>
      </c>
      <c r="AY105" s="231" t="s">
        <v>103</v>
      </c>
    </row>
    <row r="106" s="14" customFormat="1">
      <c r="A106" s="14"/>
      <c r="B106" s="232"/>
      <c r="C106" s="233"/>
      <c r="D106" s="215" t="s">
        <v>116</v>
      </c>
      <c r="E106" s="234" t="s">
        <v>18</v>
      </c>
      <c r="F106" s="235" t="s">
        <v>139</v>
      </c>
      <c r="G106" s="233"/>
      <c r="H106" s="236">
        <v>51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116</v>
      </c>
      <c r="AU106" s="242" t="s">
        <v>77</v>
      </c>
      <c r="AV106" s="14" t="s">
        <v>77</v>
      </c>
      <c r="AW106" s="14" t="s">
        <v>30</v>
      </c>
      <c r="AX106" s="14" t="s">
        <v>75</v>
      </c>
      <c r="AY106" s="242" t="s">
        <v>103</v>
      </c>
    </row>
    <row r="107" s="2" customFormat="1" ht="16.5" customHeight="1">
      <c r="A107" s="40"/>
      <c r="B107" s="41"/>
      <c r="C107" s="202" t="s">
        <v>140</v>
      </c>
      <c r="D107" s="202" t="s">
        <v>105</v>
      </c>
      <c r="E107" s="203" t="s">
        <v>141</v>
      </c>
      <c r="F107" s="204" t="s">
        <v>142</v>
      </c>
      <c r="G107" s="205" t="s">
        <v>108</v>
      </c>
      <c r="H107" s="206">
        <v>264</v>
      </c>
      <c r="I107" s="207"/>
      <c r="J107" s="208">
        <f>ROUND(I107*H107,2)</f>
        <v>0</v>
      </c>
      <c r="K107" s="204" t="s">
        <v>109</v>
      </c>
      <c r="L107" s="46"/>
      <c r="M107" s="209" t="s">
        <v>18</v>
      </c>
      <c r="N107" s="210" t="s">
        <v>39</v>
      </c>
      <c r="O107" s="86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3" t="s">
        <v>110</v>
      </c>
      <c r="AT107" s="213" t="s">
        <v>105</v>
      </c>
      <c r="AU107" s="213" t="s">
        <v>77</v>
      </c>
      <c r="AY107" s="19" t="s">
        <v>103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9" t="s">
        <v>75</v>
      </c>
      <c r="BK107" s="214">
        <f>ROUND(I107*H107,2)</f>
        <v>0</v>
      </c>
      <c r="BL107" s="19" t="s">
        <v>110</v>
      </c>
      <c r="BM107" s="213" t="s">
        <v>143</v>
      </c>
    </row>
    <row r="108" s="2" customFormat="1">
      <c r="A108" s="40"/>
      <c r="B108" s="41"/>
      <c r="C108" s="42"/>
      <c r="D108" s="215" t="s">
        <v>112</v>
      </c>
      <c r="E108" s="42"/>
      <c r="F108" s="216" t="s">
        <v>144</v>
      </c>
      <c r="G108" s="42"/>
      <c r="H108" s="42"/>
      <c r="I108" s="217"/>
      <c r="J108" s="42"/>
      <c r="K108" s="42"/>
      <c r="L108" s="46"/>
      <c r="M108" s="218"/>
      <c r="N108" s="219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112</v>
      </c>
      <c r="AU108" s="19" t="s">
        <v>77</v>
      </c>
    </row>
    <row r="109" s="2" customFormat="1">
      <c r="A109" s="40"/>
      <c r="B109" s="41"/>
      <c r="C109" s="42"/>
      <c r="D109" s="220" t="s">
        <v>114</v>
      </c>
      <c r="E109" s="42"/>
      <c r="F109" s="221" t="s">
        <v>145</v>
      </c>
      <c r="G109" s="42"/>
      <c r="H109" s="42"/>
      <c r="I109" s="217"/>
      <c r="J109" s="42"/>
      <c r="K109" s="42"/>
      <c r="L109" s="46"/>
      <c r="M109" s="218"/>
      <c r="N109" s="21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114</v>
      </c>
      <c r="AU109" s="19" t="s">
        <v>77</v>
      </c>
    </row>
    <row r="110" s="13" customFormat="1">
      <c r="A110" s="13"/>
      <c r="B110" s="222"/>
      <c r="C110" s="223"/>
      <c r="D110" s="215" t="s">
        <v>116</v>
      </c>
      <c r="E110" s="224" t="s">
        <v>18</v>
      </c>
      <c r="F110" s="225" t="s">
        <v>128</v>
      </c>
      <c r="G110" s="223"/>
      <c r="H110" s="224" t="s">
        <v>18</v>
      </c>
      <c r="I110" s="226"/>
      <c r="J110" s="223"/>
      <c r="K110" s="223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116</v>
      </c>
      <c r="AU110" s="231" t="s">
        <v>77</v>
      </c>
      <c r="AV110" s="13" t="s">
        <v>75</v>
      </c>
      <c r="AW110" s="13" t="s">
        <v>30</v>
      </c>
      <c r="AX110" s="13" t="s">
        <v>68</v>
      </c>
      <c r="AY110" s="231" t="s">
        <v>103</v>
      </c>
    </row>
    <row r="111" s="14" customFormat="1">
      <c r="A111" s="14"/>
      <c r="B111" s="232"/>
      <c r="C111" s="233"/>
      <c r="D111" s="215" t="s">
        <v>116</v>
      </c>
      <c r="E111" s="234" t="s">
        <v>18</v>
      </c>
      <c r="F111" s="235" t="s">
        <v>129</v>
      </c>
      <c r="G111" s="233"/>
      <c r="H111" s="236">
        <v>264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2" t="s">
        <v>116</v>
      </c>
      <c r="AU111" s="242" t="s">
        <v>77</v>
      </c>
      <c r="AV111" s="14" t="s">
        <v>77</v>
      </c>
      <c r="AW111" s="14" t="s">
        <v>30</v>
      </c>
      <c r="AX111" s="14" t="s">
        <v>75</v>
      </c>
      <c r="AY111" s="242" t="s">
        <v>103</v>
      </c>
    </row>
    <row r="112" s="2" customFormat="1" ht="16.5" customHeight="1">
      <c r="A112" s="40"/>
      <c r="B112" s="41"/>
      <c r="C112" s="202" t="s">
        <v>146</v>
      </c>
      <c r="D112" s="202" t="s">
        <v>105</v>
      </c>
      <c r="E112" s="203" t="s">
        <v>147</v>
      </c>
      <c r="F112" s="204" t="s">
        <v>148</v>
      </c>
      <c r="G112" s="205" t="s">
        <v>108</v>
      </c>
      <c r="H112" s="206">
        <v>17</v>
      </c>
      <c r="I112" s="207"/>
      <c r="J112" s="208">
        <f>ROUND(I112*H112,2)</f>
        <v>0</v>
      </c>
      <c r="K112" s="204" t="s">
        <v>109</v>
      </c>
      <c r="L112" s="46"/>
      <c r="M112" s="209" t="s">
        <v>18</v>
      </c>
      <c r="N112" s="210" t="s">
        <v>39</v>
      </c>
      <c r="O112" s="86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3" t="s">
        <v>110</v>
      </c>
      <c r="AT112" s="213" t="s">
        <v>105</v>
      </c>
      <c r="AU112" s="213" t="s">
        <v>77</v>
      </c>
      <c r="AY112" s="19" t="s">
        <v>103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9" t="s">
        <v>75</v>
      </c>
      <c r="BK112" s="214">
        <f>ROUND(I112*H112,2)</f>
        <v>0</v>
      </c>
      <c r="BL112" s="19" t="s">
        <v>110</v>
      </c>
      <c r="BM112" s="213" t="s">
        <v>149</v>
      </c>
    </row>
    <row r="113" s="2" customFormat="1">
      <c r="A113" s="40"/>
      <c r="B113" s="41"/>
      <c r="C113" s="42"/>
      <c r="D113" s="215" t="s">
        <v>112</v>
      </c>
      <c r="E113" s="42"/>
      <c r="F113" s="216" t="s">
        <v>150</v>
      </c>
      <c r="G113" s="42"/>
      <c r="H113" s="42"/>
      <c r="I113" s="217"/>
      <c r="J113" s="42"/>
      <c r="K113" s="42"/>
      <c r="L113" s="46"/>
      <c r="M113" s="218"/>
      <c r="N113" s="21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112</v>
      </c>
      <c r="AU113" s="19" t="s">
        <v>77</v>
      </c>
    </row>
    <row r="114" s="2" customFormat="1">
      <c r="A114" s="40"/>
      <c r="B114" s="41"/>
      <c r="C114" s="42"/>
      <c r="D114" s="220" t="s">
        <v>114</v>
      </c>
      <c r="E114" s="42"/>
      <c r="F114" s="221" t="s">
        <v>151</v>
      </c>
      <c r="G114" s="42"/>
      <c r="H114" s="42"/>
      <c r="I114" s="217"/>
      <c r="J114" s="42"/>
      <c r="K114" s="42"/>
      <c r="L114" s="46"/>
      <c r="M114" s="218"/>
      <c r="N114" s="219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114</v>
      </c>
      <c r="AU114" s="19" t="s">
        <v>77</v>
      </c>
    </row>
    <row r="115" s="13" customFormat="1">
      <c r="A115" s="13"/>
      <c r="B115" s="222"/>
      <c r="C115" s="223"/>
      <c r="D115" s="215" t="s">
        <v>116</v>
      </c>
      <c r="E115" s="224" t="s">
        <v>18</v>
      </c>
      <c r="F115" s="225" t="s">
        <v>117</v>
      </c>
      <c r="G115" s="223"/>
      <c r="H115" s="224" t="s">
        <v>18</v>
      </c>
      <c r="I115" s="226"/>
      <c r="J115" s="223"/>
      <c r="K115" s="223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116</v>
      </c>
      <c r="AU115" s="231" t="s">
        <v>77</v>
      </c>
      <c r="AV115" s="13" t="s">
        <v>75</v>
      </c>
      <c r="AW115" s="13" t="s">
        <v>30</v>
      </c>
      <c r="AX115" s="13" t="s">
        <v>68</v>
      </c>
      <c r="AY115" s="231" t="s">
        <v>103</v>
      </c>
    </row>
    <row r="116" s="14" customFormat="1">
      <c r="A116" s="14"/>
      <c r="B116" s="232"/>
      <c r="C116" s="233"/>
      <c r="D116" s="215" t="s">
        <v>116</v>
      </c>
      <c r="E116" s="234" t="s">
        <v>18</v>
      </c>
      <c r="F116" s="235" t="s">
        <v>118</v>
      </c>
      <c r="G116" s="233"/>
      <c r="H116" s="236">
        <v>17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2" t="s">
        <v>116</v>
      </c>
      <c r="AU116" s="242" t="s">
        <v>77</v>
      </c>
      <c r="AV116" s="14" t="s">
        <v>77</v>
      </c>
      <c r="AW116" s="14" t="s">
        <v>30</v>
      </c>
      <c r="AX116" s="14" t="s">
        <v>75</v>
      </c>
      <c r="AY116" s="242" t="s">
        <v>103</v>
      </c>
    </row>
    <row r="117" s="2" customFormat="1" ht="21.75" customHeight="1">
      <c r="A117" s="40"/>
      <c r="B117" s="41"/>
      <c r="C117" s="202" t="s">
        <v>122</v>
      </c>
      <c r="D117" s="202" t="s">
        <v>105</v>
      </c>
      <c r="E117" s="203" t="s">
        <v>152</v>
      </c>
      <c r="F117" s="204" t="s">
        <v>153</v>
      </c>
      <c r="G117" s="205" t="s">
        <v>108</v>
      </c>
      <c r="H117" s="206">
        <v>17</v>
      </c>
      <c r="I117" s="207"/>
      <c r="J117" s="208">
        <f>ROUND(I117*H117,2)</f>
        <v>0</v>
      </c>
      <c r="K117" s="204" t="s">
        <v>109</v>
      </c>
      <c r="L117" s="46"/>
      <c r="M117" s="209" t="s">
        <v>18</v>
      </c>
      <c r="N117" s="210" t="s">
        <v>39</v>
      </c>
      <c r="O117" s="86"/>
      <c r="P117" s="211">
        <f>O117*H117</f>
        <v>0</v>
      </c>
      <c r="Q117" s="211">
        <v>6.0000000000000002E-05</v>
      </c>
      <c r="R117" s="211">
        <f>Q117*H117</f>
        <v>0.0010200000000000001</v>
      </c>
      <c r="S117" s="211">
        <v>0</v>
      </c>
      <c r="T117" s="21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3" t="s">
        <v>110</v>
      </c>
      <c r="AT117" s="213" t="s">
        <v>105</v>
      </c>
      <c r="AU117" s="213" t="s">
        <v>77</v>
      </c>
      <c r="AY117" s="19" t="s">
        <v>103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9" t="s">
        <v>75</v>
      </c>
      <c r="BK117" s="214">
        <f>ROUND(I117*H117,2)</f>
        <v>0</v>
      </c>
      <c r="BL117" s="19" t="s">
        <v>110</v>
      </c>
      <c r="BM117" s="213" t="s">
        <v>154</v>
      </c>
    </row>
    <row r="118" s="2" customFormat="1">
      <c r="A118" s="40"/>
      <c r="B118" s="41"/>
      <c r="C118" s="42"/>
      <c r="D118" s="215" t="s">
        <v>112</v>
      </c>
      <c r="E118" s="42"/>
      <c r="F118" s="216" t="s">
        <v>155</v>
      </c>
      <c r="G118" s="42"/>
      <c r="H118" s="42"/>
      <c r="I118" s="217"/>
      <c r="J118" s="42"/>
      <c r="K118" s="42"/>
      <c r="L118" s="46"/>
      <c r="M118" s="218"/>
      <c r="N118" s="21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112</v>
      </c>
      <c r="AU118" s="19" t="s">
        <v>77</v>
      </c>
    </row>
    <row r="119" s="2" customFormat="1">
      <c r="A119" s="40"/>
      <c r="B119" s="41"/>
      <c r="C119" s="42"/>
      <c r="D119" s="220" t="s">
        <v>114</v>
      </c>
      <c r="E119" s="42"/>
      <c r="F119" s="221" t="s">
        <v>156</v>
      </c>
      <c r="G119" s="42"/>
      <c r="H119" s="42"/>
      <c r="I119" s="217"/>
      <c r="J119" s="42"/>
      <c r="K119" s="42"/>
      <c r="L119" s="46"/>
      <c r="M119" s="218"/>
      <c r="N119" s="21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114</v>
      </c>
      <c r="AU119" s="19" t="s">
        <v>77</v>
      </c>
    </row>
    <row r="120" s="13" customFormat="1">
      <c r="A120" s="13"/>
      <c r="B120" s="222"/>
      <c r="C120" s="223"/>
      <c r="D120" s="215" t="s">
        <v>116</v>
      </c>
      <c r="E120" s="224" t="s">
        <v>18</v>
      </c>
      <c r="F120" s="225" t="s">
        <v>117</v>
      </c>
      <c r="G120" s="223"/>
      <c r="H120" s="224" t="s">
        <v>18</v>
      </c>
      <c r="I120" s="226"/>
      <c r="J120" s="223"/>
      <c r="K120" s="223"/>
      <c r="L120" s="227"/>
      <c r="M120" s="228"/>
      <c r="N120" s="229"/>
      <c r="O120" s="229"/>
      <c r="P120" s="229"/>
      <c r="Q120" s="229"/>
      <c r="R120" s="229"/>
      <c r="S120" s="229"/>
      <c r="T120" s="23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1" t="s">
        <v>116</v>
      </c>
      <c r="AU120" s="231" t="s">
        <v>77</v>
      </c>
      <c r="AV120" s="13" t="s">
        <v>75</v>
      </c>
      <c r="AW120" s="13" t="s">
        <v>30</v>
      </c>
      <c r="AX120" s="13" t="s">
        <v>68</v>
      </c>
      <c r="AY120" s="231" t="s">
        <v>103</v>
      </c>
    </row>
    <row r="121" s="14" customFormat="1">
      <c r="A121" s="14"/>
      <c r="B121" s="232"/>
      <c r="C121" s="233"/>
      <c r="D121" s="215" t="s">
        <v>116</v>
      </c>
      <c r="E121" s="234" t="s">
        <v>18</v>
      </c>
      <c r="F121" s="235" t="s">
        <v>118</v>
      </c>
      <c r="G121" s="233"/>
      <c r="H121" s="236">
        <v>17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116</v>
      </c>
      <c r="AU121" s="242" t="s">
        <v>77</v>
      </c>
      <c r="AV121" s="14" t="s">
        <v>77</v>
      </c>
      <c r="AW121" s="14" t="s">
        <v>30</v>
      </c>
      <c r="AX121" s="14" t="s">
        <v>75</v>
      </c>
      <c r="AY121" s="242" t="s">
        <v>103</v>
      </c>
    </row>
    <row r="122" s="2" customFormat="1" ht="16.5" customHeight="1">
      <c r="A122" s="40"/>
      <c r="B122" s="41"/>
      <c r="C122" s="202" t="s">
        <v>157</v>
      </c>
      <c r="D122" s="202" t="s">
        <v>105</v>
      </c>
      <c r="E122" s="203" t="s">
        <v>158</v>
      </c>
      <c r="F122" s="204" t="s">
        <v>159</v>
      </c>
      <c r="G122" s="205" t="s">
        <v>108</v>
      </c>
      <c r="H122" s="206">
        <v>17</v>
      </c>
      <c r="I122" s="207"/>
      <c r="J122" s="208">
        <f>ROUND(I122*H122,2)</f>
        <v>0</v>
      </c>
      <c r="K122" s="204" t="s">
        <v>109</v>
      </c>
      <c r="L122" s="46"/>
      <c r="M122" s="209" t="s">
        <v>18</v>
      </c>
      <c r="N122" s="210" t="s">
        <v>39</v>
      </c>
      <c r="O122" s="86"/>
      <c r="P122" s="211">
        <f>O122*H122</f>
        <v>0</v>
      </c>
      <c r="Q122" s="211">
        <v>0.0020799999999999998</v>
      </c>
      <c r="R122" s="211">
        <f>Q122*H122</f>
        <v>0.035359999999999996</v>
      </c>
      <c r="S122" s="211">
        <v>0</v>
      </c>
      <c r="T122" s="21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3" t="s">
        <v>110</v>
      </c>
      <c r="AT122" s="213" t="s">
        <v>105</v>
      </c>
      <c r="AU122" s="213" t="s">
        <v>77</v>
      </c>
      <c r="AY122" s="19" t="s">
        <v>103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9" t="s">
        <v>75</v>
      </c>
      <c r="BK122" s="214">
        <f>ROUND(I122*H122,2)</f>
        <v>0</v>
      </c>
      <c r="BL122" s="19" t="s">
        <v>110</v>
      </c>
      <c r="BM122" s="213" t="s">
        <v>160</v>
      </c>
    </row>
    <row r="123" s="2" customFormat="1">
      <c r="A123" s="40"/>
      <c r="B123" s="41"/>
      <c r="C123" s="42"/>
      <c r="D123" s="215" t="s">
        <v>112</v>
      </c>
      <c r="E123" s="42"/>
      <c r="F123" s="216" t="s">
        <v>161</v>
      </c>
      <c r="G123" s="42"/>
      <c r="H123" s="42"/>
      <c r="I123" s="217"/>
      <c r="J123" s="42"/>
      <c r="K123" s="42"/>
      <c r="L123" s="46"/>
      <c r="M123" s="218"/>
      <c r="N123" s="219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112</v>
      </c>
      <c r="AU123" s="19" t="s">
        <v>77</v>
      </c>
    </row>
    <row r="124" s="2" customFormat="1">
      <c r="A124" s="40"/>
      <c r="B124" s="41"/>
      <c r="C124" s="42"/>
      <c r="D124" s="220" t="s">
        <v>114</v>
      </c>
      <c r="E124" s="42"/>
      <c r="F124" s="221" t="s">
        <v>162</v>
      </c>
      <c r="G124" s="42"/>
      <c r="H124" s="42"/>
      <c r="I124" s="217"/>
      <c r="J124" s="42"/>
      <c r="K124" s="42"/>
      <c r="L124" s="46"/>
      <c r="M124" s="218"/>
      <c r="N124" s="219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114</v>
      </c>
      <c r="AU124" s="19" t="s">
        <v>77</v>
      </c>
    </row>
    <row r="125" s="13" customFormat="1">
      <c r="A125" s="13"/>
      <c r="B125" s="222"/>
      <c r="C125" s="223"/>
      <c r="D125" s="215" t="s">
        <v>116</v>
      </c>
      <c r="E125" s="224" t="s">
        <v>18</v>
      </c>
      <c r="F125" s="225" t="s">
        <v>117</v>
      </c>
      <c r="G125" s="223"/>
      <c r="H125" s="224" t="s">
        <v>18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116</v>
      </c>
      <c r="AU125" s="231" t="s">
        <v>77</v>
      </c>
      <c r="AV125" s="13" t="s">
        <v>75</v>
      </c>
      <c r="AW125" s="13" t="s">
        <v>30</v>
      </c>
      <c r="AX125" s="13" t="s">
        <v>68</v>
      </c>
      <c r="AY125" s="231" t="s">
        <v>103</v>
      </c>
    </row>
    <row r="126" s="14" customFormat="1">
      <c r="A126" s="14"/>
      <c r="B126" s="232"/>
      <c r="C126" s="233"/>
      <c r="D126" s="215" t="s">
        <v>116</v>
      </c>
      <c r="E126" s="234" t="s">
        <v>18</v>
      </c>
      <c r="F126" s="235" t="s">
        <v>118</v>
      </c>
      <c r="G126" s="233"/>
      <c r="H126" s="236">
        <v>17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116</v>
      </c>
      <c r="AU126" s="242" t="s">
        <v>77</v>
      </c>
      <c r="AV126" s="14" t="s">
        <v>77</v>
      </c>
      <c r="AW126" s="14" t="s">
        <v>30</v>
      </c>
      <c r="AX126" s="14" t="s">
        <v>75</v>
      </c>
      <c r="AY126" s="242" t="s">
        <v>103</v>
      </c>
    </row>
    <row r="127" s="2" customFormat="1" ht="16.5" customHeight="1">
      <c r="A127" s="40"/>
      <c r="B127" s="41"/>
      <c r="C127" s="243" t="s">
        <v>163</v>
      </c>
      <c r="D127" s="243" t="s">
        <v>119</v>
      </c>
      <c r="E127" s="244" t="s">
        <v>164</v>
      </c>
      <c r="F127" s="245" t="s">
        <v>165</v>
      </c>
      <c r="G127" s="246" t="s">
        <v>166</v>
      </c>
      <c r="H127" s="247">
        <v>2.3759999999999999</v>
      </c>
      <c r="I127" s="248"/>
      <c r="J127" s="249">
        <f>ROUND(I127*H127,2)</f>
        <v>0</v>
      </c>
      <c r="K127" s="245" t="s">
        <v>18</v>
      </c>
      <c r="L127" s="250"/>
      <c r="M127" s="251" t="s">
        <v>18</v>
      </c>
      <c r="N127" s="252" t="s">
        <v>39</v>
      </c>
      <c r="O127" s="86"/>
      <c r="P127" s="211">
        <f>O127*H127</f>
        <v>0</v>
      </c>
      <c r="Q127" s="211">
        <v>0.001</v>
      </c>
      <c r="R127" s="211">
        <f>Q127*H127</f>
        <v>0.0023760000000000001</v>
      </c>
      <c r="S127" s="211">
        <v>0</v>
      </c>
      <c r="T127" s="21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3" t="s">
        <v>122</v>
      </c>
      <c r="AT127" s="213" t="s">
        <v>119</v>
      </c>
      <c r="AU127" s="213" t="s">
        <v>77</v>
      </c>
      <c r="AY127" s="19" t="s">
        <v>103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9" t="s">
        <v>75</v>
      </c>
      <c r="BK127" s="214">
        <f>ROUND(I127*H127,2)</f>
        <v>0</v>
      </c>
      <c r="BL127" s="19" t="s">
        <v>110</v>
      </c>
      <c r="BM127" s="213" t="s">
        <v>167</v>
      </c>
    </row>
    <row r="128" s="2" customFormat="1">
      <c r="A128" s="40"/>
      <c r="B128" s="41"/>
      <c r="C128" s="42"/>
      <c r="D128" s="215" t="s">
        <v>112</v>
      </c>
      <c r="E128" s="42"/>
      <c r="F128" s="216" t="s">
        <v>165</v>
      </c>
      <c r="G128" s="42"/>
      <c r="H128" s="42"/>
      <c r="I128" s="217"/>
      <c r="J128" s="42"/>
      <c r="K128" s="42"/>
      <c r="L128" s="46"/>
      <c r="M128" s="218"/>
      <c r="N128" s="21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112</v>
      </c>
      <c r="AU128" s="19" t="s">
        <v>77</v>
      </c>
    </row>
    <row r="129" s="13" customFormat="1">
      <c r="A129" s="13"/>
      <c r="B129" s="222"/>
      <c r="C129" s="223"/>
      <c r="D129" s="215" t="s">
        <v>116</v>
      </c>
      <c r="E129" s="224" t="s">
        <v>18</v>
      </c>
      <c r="F129" s="225" t="s">
        <v>168</v>
      </c>
      <c r="G129" s="223"/>
      <c r="H129" s="224" t="s">
        <v>18</v>
      </c>
      <c r="I129" s="226"/>
      <c r="J129" s="223"/>
      <c r="K129" s="223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116</v>
      </c>
      <c r="AU129" s="231" t="s">
        <v>77</v>
      </c>
      <c r="AV129" s="13" t="s">
        <v>75</v>
      </c>
      <c r="AW129" s="13" t="s">
        <v>30</v>
      </c>
      <c r="AX129" s="13" t="s">
        <v>68</v>
      </c>
      <c r="AY129" s="231" t="s">
        <v>103</v>
      </c>
    </row>
    <row r="130" s="13" customFormat="1">
      <c r="A130" s="13"/>
      <c r="B130" s="222"/>
      <c r="C130" s="223"/>
      <c r="D130" s="215" t="s">
        <v>116</v>
      </c>
      <c r="E130" s="224" t="s">
        <v>18</v>
      </c>
      <c r="F130" s="225" t="s">
        <v>128</v>
      </c>
      <c r="G130" s="223"/>
      <c r="H130" s="224" t="s">
        <v>18</v>
      </c>
      <c r="I130" s="226"/>
      <c r="J130" s="223"/>
      <c r="K130" s="223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116</v>
      </c>
      <c r="AU130" s="231" t="s">
        <v>77</v>
      </c>
      <c r="AV130" s="13" t="s">
        <v>75</v>
      </c>
      <c r="AW130" s="13" t="s">
        <v>30</v>
      </c>
      <c r="AX130" s="13" t="s">
        <v>68</v>
      </c>
      <c r="AY130" s="231" t="s">
        <v>103</v>
      </c>
    </row>
    <row r="131" s="14" customFormat="1">
      <c r="A131" s="14"/>
      <c r="B131" s="232"/>
      <c r="C131" s="233"/>
      <c r="D131" s="215" t="s">
        <v>116</v>
      </c>
      <c r="E131" s="234" t="s">
        <v>18</v>
      </c>
      <c r="F131" s="235" t="s">
        <v>169</v>
      </c>
      <c r="G131" s="233"/>
      <c r="H131" s="236">
        <v>2.3759999999999999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116</v>
      </c>
      <c r="AU131" s="242" t="s">
        <v>77</v>
      </c>
      <c r="AV131" s="14" t="s">
        <v>77</v>
      </c>
      <c r="AW131" s="14" t="s">
        <v>30</v>
      </c>
      <c r="AX131" s="14" t="s">
        <v>75</v>
      </c>
      <c r="AY131" s="242" t="s">
        <v>103</v>
      </c>
    </row>
    <row r="132" s="2" customFormat="1">
      <c r="A132" s="40"/>
      <c r="B132" s="41"/>
      <c r="C132" s="202" t="s">
        <v>170</v>
      </c>
      <c r="D132" s="202" t="s">
        <v>105</v>
      </c>
      <c r="E132" s="203" t="s">
        <v>171</v>
      </c>
      <c r="F132" s="204" t="s">
        <v>172</v>
      </c>
      <c r="G132" s="205" t="s">
        <v>173</v>
      </c>
      <c r="H132" s="206">
        <v>2.6400000000000001</v>
      </c>
      <c r="I132" s="207"/>
      <c r="J132" s="208">
        <f>ROUND(I132*H132,2)</f>
        <v>0</v>
      </c>
      <c r="K132" s="204" t="s">
        <v>109</v>
      </c>
      <c r="L132" s="46"/>
      <c r="M132" s="209" t="s">
        <v>18</v>
      </c>
      <c r="N132" s="210" t="s">
        <v>39</v>
      </c>
      <c r="O132" s="86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3" t="s">
        <v>110</v>
      </c>
      <c r="AT132" s="213" t="s">
        <v>105</v>
      </c>
      <c r="AU132" s="213" t="s">
        <v>77</v>
      </c>
      <c r="AY132" s="19" t="s">
        <v>103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9" t="s">
        <v>75</v>
      </c>
      <c r="BK132" s="214">
        <f>ROUND(I132*H132,2)</f>
        <v>0</v>
      </c>
      <c r="BL132" s="19" t="s">
        <v>110</v>
      </c>
      <c r="BM132" s="213" t="s">
        <v>174</v>
      </c>
    </row>
    <row r="133" s="2" customFormat="1">
      <c r="A133" s="40"/>
      <c r="B133" s="41"/>
      <c r="C133" s="42"/>
      <c r="D133" s="215" t="s">
        <v>112</v>
      </c>
      <c r="E133" s="42"/>
      <c r="F133" s="216" t="s">
        <v>175</v>
      </c>
      <c r="G133" s="42"/>
      <c r="H133" s="42"/>
      <c r="I133" s="217"/>
      <c r="J133" s="42"/>
      <c r="K133" s="42"/>
      <c r="L133" s="46"/>
      <c r="M133" s="218"/>
      <c r="N133" s="219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112</v>
      </c>
      <c r="AU133" s="19" t="s">
        <v>77</v>
      </c>
    </row>
    <row r="134" s="2" customFormat="1">
      <c r="A134" s="40"/>
      <c r="B134" s="41"/>
      <c r="C134" s="42"/>
      <c r="D134" s="220" t="s">
        <v>114</v>
      </c>
      <c r="E134" s="42"/>
      <c r="F134" s="221" t="s">
        <v>176</v>
      </c>
      <c r="G134" s="42"/>
      <c r="H134" s="42"/>
      <c r="I134" s="217"/>
      <c r="J134" s="42"/>
      <c r="K134" s="42"/>
      <c r="L134" s="46"/>
      <c r="M134" s="218"/>
      <c r="N134" s="21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114</v>
      </c>
      <c r="AU134" s="19" t="s">
        <v>77</v>
      </c>
    </row>
    <row r="135" s="13" customFormat="1">
      <c r="A135" s="13"/>
      <c r="B135" s="222"/>
      <c r="C135" s="223"/>
      <c r="D135" s="215" t="s">
        <v>116</v>
      </c>
      <c r="E135" s="224" t="s">
        <v>18</v>
      </c>
      <c r="F135" s="225" t="s">
        <v>128</v>
      </c>
      <c r="G135" s="223"/>
      <c r="H135" s="224" t="s">
        <v>18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116</v>
      </c>
      <c r="AU135" s="231" t="s">
        <v>77</v>
      </c>
      <c r="AV135" s="13" t="s">
        <v>75</v>
      </c>
      <c r="AW135" s="13" t="s">
        <v>30</v>
      </c>
      <c r="AX135" s="13" t="s">
        <v>68</v>
      </c>
      <c r="AY135" s="231" t="s">
        <v>103</v>
      </c>
    </row>
    <row r="136" s="14" customFormat="1">
      <c r="A136" s="14"/>
      <c r="B136" s="232"/>
      <c r="C136" s="233"/>
      <c r="D136" s="215" t="s">
        <v>116</v>
      </c>
      <c r="E136" s="234" t="s">
        <v>18</v>
      </c>
      <c r="F136" s="235" t="s">
        <v>177</v>
      </c>
      <c r="G136" s="233"/>
      <c r="H136" s="236">
        <v>2.6400000000000001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116</v>
      </c>
      <c r="AU136" s="242" t="s">
        <v>77</v>
      </c>
      <c r="AV136" s="14" t="s">
        <v>77</v>
      </c>
      <c r="AW136" s="14" t="s">
        <v>30</v>
      </c>
      <c r="AX136" s="14" t="s">
        <v>75</v>
      </c>
      <c r="AY136" s="242" t="s">
        <v>103</v>
      </c>
    </row>
    <row r="137" s="2" customFormat="1" ht="16.5" customHeight="1">
      <c r="A137" s="40"/>
      <c r="B137" s="41"/>
      <c r="C137" s="202" t="s">
        <v>178</v>
      </c>
      <c r="D137" s="202" t="s">
        <v>105</v>
      </c>
      <c r="E137" s="203" t="s">
        <v>179</v>
      </c>
      <c r="F137" s="204" t="s">
        <v>180</v>
      </c>
      <c r="G137" s="205" t="s">
        <v>108</v>
      </c>
      <c r="H137" s="206">
        <v>281</v>
      </c>
      <c r="I137" s="207"/>
      <c r="J137" s="208">
        <f>ROUND(I137*H137,2)</f>
        <v>0</v>
      </c>
      <c r="K137" s="204" t="s">
        <v>109</v>
      </c>
      <c r="L137" s="46"/>
      <c r="M137" s="209" t="s">
        <v>18</v>
      </c>
      <c r="N137" s="210" t="s">
        <v>39</v>
      </c>
      <c r="O137" s="86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3" t="s">
        <v>110</v>
      </c>
      <c r="AT137" s="213" t="s">
        <v>105</v>
      </c>
      <c r="AU137" s="213" t="s">
        <v>77</v>
      </c>
      <c r="AY137" s="19" t="s">
        <v>103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9" t="s">
        <v>75</v>
      </c>
      <c r="BK137" s="214">
        <f>ROUND(I137*H137,2)</f>
        <v>0</v>
      </c>
      <c r="BL137" s="19" t="s">
        <v>110</v>
      </c>
      <c r="BM137" s="213" t="s">
        <v>181</v>
      </c>
    </row>
    <row r="138" s="2" customFormat="1">
      <c r="A138" s="40"/>
      <c r="B138" s="41"/>
      <c r="C138" s="42"/>
      <c r="D138" s="215" t="s">
        <v>112</v>
      </c>
      <c r="E138" s="42"/>
      <c r="F138" s="216" t="s">
        <v>182</v>
      </c>
      <c r="G138" s="42"/>
      <c r="H138" s="42"/>
      <c r="I138" s="217"/>
      <c r="J138" s="42"/>
      <c r="K138" s="42"/>
      <c r="L138" s="46"/>
      <c r="M138" s="218"/>
      <c r="N138" s="219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112</v>
      </c>
      <c r="AU138" s="19" t="s">
        <v>77</v>
      </c>
    </row>
    <row r="139" s="2" customFormat="1">
      <c r="A139" s="40"/>
      <c r="B139" s="41"/>
      <c r="C139" s="42"/>
      <c r="D139" s="220" t="s">
        <v>114</v>
      </c>
      <c r="E139" s="42"/>
      <c r="F139" s="221" t="s">
        <v>183</v>
      </c>
      <c r="G139" s="42"/>
      <c r="H139" s="42"/>
      <c r="I139" s="217"/>
      <c r="J139" s="42"/>
      <c r="K139" s="42"/>
      <c r="L139" s="46"/>
      <c r="M139" s="218"/>
      <c r="N139" s="219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114</v>
      </c>
      <c r="AU139" s="19" t="s">
        <v>77</v>
      </c>
    </row>
    <row r="140" s="13" customFormat="1">
      <c r="A140" s="13"/>
      <c r="B140" s="222"/>
      <c r="C140" s="223"/>
      <c r="D140" s="215" t="s">
        <v>116</v>
      </c>
      <c r="E140" s="224" t="s">
        <v>18</v>
      </c>
      <c r="F140" s="225" t="s">
        <v>184</v>
      </c>
      <c r="G140" s="223"/>
      <c r="H140" s="224" t="s">
        <v>18</v>
      </c>
      <c r="I140" s="226"/>
      <c r="J140" s="223"/>
      <c r="K140" s="223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116</v>
      </c>
      <c r="AU140" s="231" t="s">
        <v>77</v>
      </c>
      <c r="AV140" s="13" t="s">
        <v>75</v>
      </c>
      <c r="AW140" s="13" t="s">
        <v>30</v>
      </c>
      <c r="AX140" s="13" t="s">
        <v>68</v>
      </c>
      <c r="AY140" s="231" t="s">
        <v>103</v>
      </c>
    </row>
    <row r="141" s="13" customFormat="1">
      <c r="A141" s="13"/>
      <c r="B141" s="222"/>
      <c r="C141" s="223"/>
      <c r="D141" s="215" t="s">
        <v>116</v>
      </c>
      <c r="E141" s="224" t="s">
        <v>18</v>
      </c>
      <c r="F141" s="225" t="s">
        <v>117</v>
      </c>
      <c r="G141" s="223"/>
      <c r="H141" s="224" t="s">
        <v>18</v>
      </c>
      <c r="I141" s="226"/>
      <c r="J141" s="223"/>
      <c r="K141" s="223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116</v>
      </c>
      <c r="AU141" s="231" t="s">
        <v>77</v>
      </c>
      <c r="AV141" s="13" t="s">
        <v>75</v>
      </c>
      <c r="AW141" s="13" t="s">
        <v>30</v>
      </c>
      <c r="AX141" s="13" t="s">
        <v>68</v>
      </c>
      <c r="AY141" s="231" t="s">
        <v>103</v>
      </c>
    </row>
    <row r="142" s="13" customFormat="1">
      <c r="A142" s="13"/>
      <c r="B142" s="222"/>
      <c r="C142" s="223"/>
      <c r="D142" s="215" t="s">
        <v>116</v>
      </c>
      <c r="E142" s="224" t="s">
        <v>18</v>
      </c>
      <c r="F142" s="225" t="s">
        <v>128</v>
      </c>
      <c r="G142" s="223"/>
      <c r="H142" s="224" t="s">
        <v>18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116</v>
      </c>
      <c r="AU142" s="231" t="s">
        <v>77</v>
      </c>
      <c r="AV142" s="13" t="s">
        <v>75</v>
      </c>
      <c r="AW142" s="13" t="s">
        <v>30</v>
      </c>
      <c r="AX142" s="13" t="s">
        <v>68</v>
      </c>
      <c r="AY142" s="231" t="s">
        <v>103</v>
      </c>
    </row>
    <row r="143" s="14" customFormat="1">
      <c r="A143" s="14"/>
      <c r="B143" s="232"/>
      <c r="C143" s="233"/>
      <c r="D143" s="215" t="s">
        <v>116</v>
      </c>
      <c r="E143" s="234" t="s">
        <v>18</v>
      </c>
      <c r="F143" s="235" t="s">
        <v>129</v>
      </c>
      <c r="G143" s="233"/>
      <c r="H143" s="236">
        <v>264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116</v>
      </c>
      <c r="AU143" s="242" t="s">
        <v>77</v>
      </c>
      <c r="AV143" s="14" t="s">
        <v>77</v>
      </c>
      <c r="AW143" s="14" t="s">
        <v>30</v>
      </c>
      <c r="AX143" s="14" t="s">
        <v>68</v>
      </c>
      <c r="AY143" s="242" t="s">
        <v>103</v>
      </c>
    </row>
    <row r="144" s="14" customFormat="1">
      <c r="A144" s="14"/>
      <c r="B144" s="232"/>
      <c r="C144" s="233"/>
      <c r="D144" s="215" t="s">
        <v>116</v>
      </c>
      <c r="E144" s="234" t="s">
        <v>18</v>
      </c>
      <c r="F144" s="235" t="s">
        <v>118</v>
      </c>
      <c r="G144" s="233"/>
      <c r="H144" s="236">
        <v>17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2" t="s">
        <v>116</v>
      </c>
      <c r="AU144" s="242" t="s">
        <v>77</v>
      </c>
      <c r="AV144" s="14" t="s">
        <v>77</v>
      </c>
      <c r="AW144" s="14" t="s">
        <v>30</v>
      </c>
      <c r="AX144" s="14" t="s">
        <v>68</v>
      </c>
      <c r="AY144" s="242" t="s">
        <v>103</v>
      </c>
    </row>
    <row r="145" s="15" customFormat="1">
      <c r="A145" s="15"/>
      <c r="B145" s="253"/>
      <c r="C145" s="254"/>
      <c r="D145" s="215" t="s">
        <v>116</v>
      </c>
      <c r="E145" s="255" t="s">
        <v>18</v>
      </c>
      <c r="F145" s="256" t="s">
        <v>185</v>
      </c>
      <c r="G145" s="254"/>
      <c r="H145" s="257">
        <v>281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116</v>
      </c>
      <c r="AU145" s="263" t="s">
        <v>77</v>
      </c>
      <c r="AV145" s="15" t="s">
        <v>110</v>
      </c>
      <c r="AW145" s="15" t="s">
        <v>30</v>
      </c>
      <c r="AX145" s="15" t="s">
        <v>75</v>
      </c>
      <c r="AY145" s="263" t="s">
        <v>103</v>
      </c>
    </row>
    <row r="146" s="2" customFormat="1" ht="16.5" customHeight="1">
      <c r="A146" s="40"/>
      <c r="B146" s="41"/>
      <c r="C146" s="243" t="s">
        <v>186</v>
      </c>
      <c r="D146" s="243" t="s">
        <v>119</v>
      </c>
      <c r="E146" s="244" t="s">
        <v>187</v>
      </c>
      <c r="F146" s="245" t="s">
        <v>188</v>
      </c>
      <c r="G146" s="246" t="s">
        <v>166</v>
      </c>
      <c r="H146" s="247">
        <v>8.3399999999999999</v>
      </c>
      <c r="I146" s="248"/>
      <c r="J146" s="249">
        <f>ROUND(I146*H146,2)</f>
        <v>0</v>
      </c>
      <c r="K146" s="245" t="s">
        <v>18</v>
      </c>
      <c r="L146" s="250"/>
      <c r="M146" s="251" t="s">
        <v>18</v>
      </c>
      <c r="N146" s="252" t="s">
        <v>39</v>
      </c>
      <c r="O146" s="86"/>
      <c r="P146" s="211">
        <f>O146*H146</f>
        <v>0</v>
      </c>
      <c r="Q146" s="211">
        <v>0.001</v>
      </c>
      <c r="R146" s="211">
        <f>Q146*H146</f>
        <v>0.0083400000000000002</v>
      </c>
      <c r="S146" s="211">
        <v>0</v>
      </c>
      <c r="T146" s="21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3" t="s">
        <v>122</v>
      </c>
      <c r="AT146" s="213" t="s">
        <v>119</v>
      </c>
      <c r="AU146" s="213" t="s">
        <v>77</v>
      </c>
      <c r="AY146" s="19" t="s">
        <v>103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9" t="s">
        <v>75</v>
      </c>
      <c r="BK146" s="214">
        <f>ROUND(I146*H146,2)</f>
        <v>0</v>
      </c>
      <c r="BL146" s="19" t="s">
        <v>110</v>
      </c>
      <c r="BM146" s="213" t="s">
        <v>189</v>
      </c>
    </row>
    <row r="147" s="2" customFormat="1">
      <c r="A147" s="40"/>
      <c r="B147" s="41"/>
      <c r="C147" s="42"/>
      <c r="D147" s="215" t="s">
        <v>112</v>
      </c>
      <c r="E147" s="42"/>
      <c r="F147" s="216" t="s">
        <v>188</v>
      </c>
      <c r="G147" s="42"/>
      <c r="H147" s="42"/>
      <c r="I147" s="217"/>
      <c r="J147" s="42"/>
      <c r="K147" s="42"/>
      <c r="L147" s="46"/>
      <c r="M147" s="218"/>
      <c r="N147" s="219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112</v>
      </c>
      <c r="AU147" s="19" t="s">
        <v>77</v>
      </c>
    </row>
    <row r="148" s="13" customFormat="1">
      <c r="A148" s="13"/>
      <c r="B148" s="222"/>
      <c r="C148" s="223"/>
      <c r="D148" s="215" t="s">
        <v>116</v>
      </c>
      <c r="E148" s="224" t="s">
        <v>18</v>
      </c>
      <c r="F148" s="225" t="s">
        <v>190</v>
      </c>
      <c r="G148" s="223"/>
      <c r="H148" s="224" t="s">
        <v>18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116</v>
      </c>
      <c r="AU148" s="231" t="s">
        <v>77</v>
      </c>
      <c r="AV148" s="13" t="s">
        <v>75</v>
      </c>
      <c r="AW148" s="13" t="s">
        <v>30</v>
      </c>
      <c r="AX148" s="13" t="s">
        <v>68</v>
      </c>
      <c r="AY148" s="231" t="s">
        <v>103</v>
      </c>
    </row>
    <row r="149" s="13" customFormat="1">
      <c r="A149" s="13"/>
      <c r="B149" s="222"/>
      <c r="C149" s="223"/>
      <c r="D149" s="215" t="s">
        <v>116</v>
      </c>
      <c r="E149" s="224" t="s">
        <v>18</v>
      </c>
      <c r="F149" s="225" t="s">
        <v>191</v>
      </c>
      <c r="G149" s="223"/>
      <c r="H149" s="224" t="s">
        <v>18</v>
      </c>
      <c r="I149" s="226"/>
      <c r="J149" s="223"/>
      <c r="K149" s="223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116</v>
      </c>
      <c r="AU149" s="231" t="s">
        <v>77</v>
      </c>
      <c r="AV149" s="13" t="s">
        <v>75</v>
      </c>
      <c r="AW149" s="13" t="s">
        <v>30</v>
      </c>
      <c r="AX149" s="13" t="s">
        <v>68</v>
      </c>
      <c r="AY149" s="231" t="s">
        <v>103</v>
      </c>
    </row>
    <row r="150" s="14" customFormat="1">
      <c r="A150" s="14"/>
      <c r="B150" s="232"/>
      <c r="C150" s="233"/>
      <c r="D150" s="215" t="s">
        <v>116</v>
      </c>
      <c r="E150" s="234" t="s">
        <v>18</v>
      </c>
      <c r="F150" s="235" t="s">
        <v>192</v>
      </c>
      <c r="G150" s="233"/>
      <c r="H150" s="236">
        <v>3.0600000000000001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116</v>
      </c>
      <c r="AU150" s="242" t="s">
        <v>77</v>
      </c>
      <c r="AV150" s="14" t="s">
        <v>77</v>
      </c>
      <c r="AW150" s="14" t="s">
        <v>30</v>
      </c>
      <c r="AX150" s="14" t="s">
        <v>68</v>
      </c>
      <c r="AY150" s="242" t="s">
        <v>103</v>
      </c>
    </row>
    <row r="151" s="13" customFormat="1">
      <c r="A151" s="13"/>
      <c r="B151" s="222"/>
      <c r="C151" s="223"/>
      <c r="D151" s="215" t="s">
        <v>116</v>
      </c>
      <c r="E151" s="224" t="s">
        <v>18</v>
      </c>
      <c r="F151" s="225" t="s">
        <v>193</v>
      </c>
      <c r="G151" s="223"/>
      <c r="H151" s="224" t="s">
        <v>18</v>
      </c>
      <c r="I151" s="226"/>
      <c r="J151" s="223"/>
      <c r="K151" s="223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116</v>
      </c>
      <c r="AU151" s="231" t="s">
        <v>77</v>
      </c>
      <c r="AV151" s="13" t="s">
        <v>75</v>
      </c>
      <c r="AW151" s="13" t="s">
        <v>30</v>
      </c>
      <c r="AX151" s="13" t="s">
        <v>68</v>
      </c>
      <c r="AY151" s="231" t="s">
        <v>103</v>
      </c>
    </row>
    <row r="152" s="14" customFormat="1">
      <c r="A152" s="14"/>
      <c r="B152" s="232"/>
      <c r="C152" s="233"/>
      <c r="D152" s="215" t="s">
        <v>116</v>
      </c>
      <c r="E152" s="234" t="s">
        <v>18</v>
      </c>
      <c r="F152" s="235" t="s">
        <v>194</v>
      </c>
      <c r="G152" s="233"/>
      <c r="H152" s="236">
        <v>5.2800000000000002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116</v>
      </c>
      <c r="AU152" s="242" t="s">
        <v>77</v>
      </c>
      <c r="AV152" s="14" t="s">
        <v>77</v>
      </c>
      <c r="AW152" s="14" t="s">
        <v>30</v>
      </c>
      <c r="AX152" s="14" t="s">
        <v>68</v>
      </c>
      <c r="AY152" s="242" t="s">
        <v>103</v>
      </c>
    </row>
    <row r="153" s="15" customFormat="1">
      <c r="A153" s="15"/>
      <c r="B153" s="253"/>
      <c r="C153" s="254"/>
      <c r="D153" s="215" t="s">
        <v>116</v>
      </c>
      <c r="E153" s="255" t="s">
        <v>18</v>
      </c>
      <c r="F153" s="256" t="s">
        <v>185</v>
      </c>
      <c r="G153" s="254"/>
      <c r="H153" s="257">
        <v>8.3399999999999999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116</v>
      </c>
      <c r="AU153" s="263" t="s">
        <v>77</v>
      </c>
      <c r="AV153" s="15" t="s">
        <v>110</v>
      </c>
      <c r="AW153" s="15" t="s">
        <v>30</v>
      </c>
      <c r="AX153" s="15" t="s">
        <v>75</v>
      </c>
      <c r="AY153" s="263" t="s">
        <v>103</v>
      </c>
    </row>
    <row r="154" s="2" customFormat="1" ht="16.5" customHeight="1">
      <c r="A154" s="40"/>
      <c r="B154" s="41"/>
      <c r="C154" s="202" t="s">
        <v>195</v>
      </c>
      <c r="D154" s="202" t="s">
        <v>105</v>
      </c>
      <c r="E154" s="203" t="s">
        <v>196</v>
      </c>
      <c r="F154" s="204" t="s">
        <v>197</v>
      </c>
      <c r="G154" s="205" t="s">
        <v>198</v>
      </c>
      <c r="H154" s="206">
        <v>0.0030000000000000001</v>
      </c>
      <c r="I154" s="207"/>
      <c r="J154" s="208">
        <f>ROUND(I154*H154,2)</f>
        <v>0</v>
      </c>
      <c r="K154" s="204" t="s">
        <v>109</v>
      </c>
      <c r="L154" s="46"/>
      <c r="M154" s="209" t="s">
        <v>18</v>
      </c>
      <c r="N154" s="210" t="s">
        <v>39</v>
      </c>
      <c r="O154" s="86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3" t="s">
        <v>110</v>
      </c>
      <c r="AT154" s="213" t="s">
        <v>105</v>
      </c>
      <c r="AU154" s="213" t="s">
        <v>77</v>
      </c>
      <c r="AY154" s="19" t="s">
        <v>103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9" t="s">
        <v>75</v>
      </c>
      <c r="BK154" s="214">
        <f>ROUND(I154*H154,2)</f>
        <v>0</v>
      </c>
      <c r="BL154" s="19" t="s">
        <v>110</v>
      </c>
      <c r="BM154" s="213" t="s">
        <v>199</v>
      </c>
    </row>
    <row r="155" s="2" customFormat="1">
      <c r="A155" s="40"/>
      <c r="B155" s="41"/>
      <c r="C155" s="42"/>
      <c r="D155" s="215" t="s">
        <v>112</v>
      </c>
      <c r="E155" s="42"/>
      <c r="F155" s="216" t="s">
        <v>200</v>
      </c>
      <c r="G155" s="42"/>
      <c r="H155" s="42"/>
      <c r="I155" s="217"/>
      <c r="J155" s="42"/>
      <c r="K155" s="42"/>
      <c r="L155" s="46"/>
      <c r="M155" s="218"/>
      <c r="N155" s="219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112</v>
      </c>
      <c r="AU155" s="19" t="s">
        <v>77</v>
      </c>
    </row>
    <row r="156" s="2" customFormat="1">
      <c r="A156" s="40"/>
      <c r="B156" s="41"/>
      <c r="C156" s="42"/>
      <c r="D156" s="220" t="s">
        <v>114</v>
      </c>
      <c r="E156" s="42"/>
      <c r="F156" s="221" t="s">
        <v>201</v>
      </c>
      <c r="G156" s="42"/>
      <c r="H156" s="42"/>
      <c r="I156" s="217"/>
      <c r="J156" s="42"/>
      <c r="K156" s="42"/>
      <c r="L156" s="46"/>
      <c r="M156" s="218"/>
      <c r="N156" s="219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114</v>
      </c>
      <c r="AU156" s="19" t="s">
        <v>77</v>
      </c>
    </row>
    <row r="157" s="13" customFormat="1">
      <c r="A157" s="13"/>
      <c r="B157" s="222"/>
      <c r="C157" s="223"/>
      <c r="D157" s="215" t="s">
        <v>116</v>
      </c>
      <c r="E157" s="224" t="s">
        <v>18</v>
      </c>
      <c r="F157" s="225" t="s">
        <v>202</v>
      </c>
      <c r="G157" s="223"/>
      <c r="H157" s="224" t="s">
        <v>18</v>
      </c>
      <c r="I157" s="226"/>
      <c r="J157" s="223"/>
      <c r="K157" s="223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116</v>
      </c>
      <c r="AU157" s="231" t="s">
        <v>77</v>
      </c>
      <c r="AV157" s="13" t="s">
        <v>75</v>
      </c>
      <c r="AW157" s="13" t="s">
        <v>30</v>
      </c>
      <c r="AX157" s="13" t="s">
        <v>68</v>
      </c>
      <c r="AY157" s="231" t="s">
        <v>103</v>
      </c>
    </row>
    <row r="158" s="14" customFormat="1">
      <c r="A158" s="14"/>
      <c r="B158" s="232"/>
      <c r="C158" s="233"/>
      <c r="D158" s="215" t="s">
        <v>116</v>
      </c>
      <c r="E158" s="234" t="s">
        <v>18</v>
      </c>
      <c r="F158" s="235" t="s">
        <v>203</v>
      </c>
      <c r="G158" s="233"/>
      <c r="H158" s="236">
        <v>0.001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2" t="s">
        <v>116</v>
      </c>
      <c r="AU158" s="242" t="s">
        <v>77</v>
      </c>
      <c r="AV158" s="14" t="s">
        <v>77</v>
      </c>
      <c r="AW158" s="14" t="s">
        <v>30</v>
      </c>
      <c r="AX158" s="14" t="s">
        <v>68</v>
      </c>
      <c r="AY158" s="242" t="s">
        <v>103</v>
      </c>
    </row>
    <row r="159" s="13" customFormat="1">
      <c r="A159" s="13"/>
      <c r="B159" s="222"/>
      <c r="C159" s="223"/>
      <c r="D159" s="215" t="s">
        <v>116</v>
      </c>
      <c r="E159" s="224" t="s">
        <v>18</v>
      </c>
      <c r="F159" s="225" t="s">
        <v>204</v>
      </c>
      <c r="G159" s="223"/>
      <c r="H159" s="224" t="s">
        <v>18</v>
      </c>
      <c r="I159" s="226"/>
      <c r="J159" s="223"/>
      <c r="K159" s="223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116</v>
      </c>
      <c r="AU159" s="231" t="s">
        <v>77</v>
      </c>
      <c r="AV159" s="13" t="s">
        <v>75</v>
      </c>
      <c r="AW159" s="13" t="s">
        <v>30</v>
      </c>
      <c r="AX159" s="13" t="s">
        <v>68</v>
      </c>
      <c r="AY159" s="231" t="s">
        <v>103</v>
      </c>
    </row>
    <row r="160" s="14" customFormat="1">
      <c r="A160" s="14"/>
      <c r="B160" s="232"/>
      <c r="C160" s="233"/>
      <c r="D160" s="215" t="s">
        <v>116</v>
      </c>
      <c r="E160" s="234" t="s">
        <v>18</v>
      </c>
      <c r="F160" s="235" t="s">
        <v>205</v>
      </c>
      <c r="G160" s="233"/>
      <c r="H160" s="236">
        <v>0.002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2" t="s">
        <v>116</v>
      </c>
      <c r="AU160" s="242" t="s">
        <v>77</v>
      </c>
      <c r="AV160" s="14" t="s">
        <v>77</v>
      </c>
      <c r="AW160" s="14" t="s">
        <v>30</v>
      </c>
      <c r="AX160" s="14" t="s">
        <v>68</v>
      </c>
      <c r="AY160" s="242" t="s">
        <v>103</v>
      </c>
    </row>
    <row r="161" s="15" customFormat="1">
      <c r="A161" s="15"/>
      <c r="B161" s="253"/>
      <c r="C161" s="254"/>
      <c r="D161" s="215" t="s">
        <v>116</v>
      </c>
      <c r="E161" s="255" t="s">
        <v>18</v>
      </c>
      <c r="F161" s="256" t="s">
        <v>185</v>
      </c>
      <c r="G161" s="254"/>
      <c r="H161" s="257">
        <v>0.0030000000000000001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116</v>
      </c>
      <c r="AU161" s="263" t="s">
        <v>77</v>
      </c>
      <c r="AV161" s="15" t="s">
        <v>110</v>
      </c>
      <c r="AW161" s="15" t="s">
        <v>30</v>
      </c>
      <c r="AX161" s="15" t="s">
        <v>75</v>
      </c>
      <c r="AY161" s="263" t="s">
        <v>103</v>
      </c>
    </row>
    <row r="162" s="2" customFormat="1" ht="16.5" customHeight="1">
      <c r="A162" s="40"/>
      <c r="B162" s="41"/>
      <c r="C162" s="243" t="s">
        <v>8</v>
      </c>
      <c r="D162" s="243" t="s">
        <v>119</v>
      </c>
      <c r="E162" s="244" t="s">
        <v>206</v>
      </c>
      <c r="F162" s="245" t="s">
        <v>207</v>
      </c>
      <c r="G162" s="246" t="s">
        <v>166</v>
      </c>
      <c r="H162" s="247">
        <v>1.3600000000000001</v>
      </c>
      <c r="I162" s="248"/>
      <c r="J162" s="249">
        <f>ROUND(I162*H162,2)</f>
        <v>0</v>
      </c>
      <c r="K162" s="245" t="s">
        <v>18</v>
      </c>
      <c r="L162" s="250"/>
      <c r="M162" s="251" t="s">
        <v>18</v>
      </c>
      <c r="N162" s="252" t="s">
        <v>39</v>
      </c>
      <c r="O162" s="86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3" t="s">
        <v>122</v>
      </c>
      <c r="AT162" s="213" t="s">
        <v>119</v>
      </c>
      <c r="AU162" s="213" t="s">
        <v>77</v>
      </c>
      <c r="AY162" s="19" t="s">
        <v>103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9" t="s">
        <v>75</v>
      </c>
      <c r="BK162" s="214">
        <f>ROUND(I162*H162,2)</f>
        <v>0</v>
      </c>
      <c r="BL162" s="19" t="s">
        <v>110</v>
      </c>
      <c r="BM162" s="213" t="s">
        <v>208</v>
      </c>
    </row>
    <row r="163" s="2" customFormat="1">
      <c r="A163" s="40"/>
      <c r="B163" s="41"/>
      <c r="C163" s="42"/>
      <c r="D163" s="215" t="s">
        <v>112</v>
      </c>
      <c r="E163" s="42"/>
      <c r="F163" s="216" t="s">
        <v>207</v>
      </c>
      <c r="G163" s="42"/>
      <c r="H163" s="42"/>
      <c r="I163" s="217"/>
      <c r="J163" s="42"/>
      <c r="K163" s="42"/>
      <c r="L163" s="46"/>
      <c r="M163" s="218"/>
      <c r="N163" s="219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112</v>
      </c>
      <c r="AU163" s="19" t="s">
        <v>77</v>
      </c>
    </row>
    <row r="164" s="13" customFormat="1">
      <c r="A164" s="13"/>
      <c r="B164" s="222"/>
      <c r="C164" s="223"/>
      <c r="D164" s="215" t="s">
        <v>116</v>
      </c>
      <c r="E164" s="224" t="s">
        <v>18</v>
      </c>
      <c r="F164" s="225" t="s">
        <v>202</v>
      </c>
      <c r="G164" s="223"/>
      <c r="H164" s="224" t="s">
        <v>18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116</v>
      </c>
      <c r="AU164" s="231" t="s">
        <v>77</v>
      </c>
      <c r="AV164" s="13" t="s">
        <v>75</v>
      </c>
      <c r="AW164" s="13" t="s">
        <v>30</v>
      </c>
      <c r="AX164" s="13" t="s">
        <v>68</v>
      </c>
      <c r="AY164" s="231" t="s">
        <v>103</v>
      </c>
    </row>
    <row r="165" s="14" customFormat="1">
      <c r="A165" s="14"/>
      <c r="B165" s="232"/>
      <c r="C165" s="233"/>
      <c r="D165" s="215" t="s">
        <v>116</v>
      </c>
      <c r="E165" s="234" t="s">
        <v>18</v>
      </c>
      <c r="F165" s="235" t="s">
        <v>209</v>
      </c>
      <c r="G165" s="233"/>
      <c r="H165" s="236">
        <v>1.3600000000000001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116</v>
      </c>
      <c r="AU165" s="242" t="s">
        <v>77</v>
      </c>
      <c r="AV165" s="14" t="s">
        <v>77</v>
      </c>
      <c r="AW165" s="14" t="s">
        <v>30</v>
      </c>
      <c r="AX165" s="14" t="s">
        <v>75</v>
      </c>
      <c r="AY165" s="242" t="s">
        <v>103</v>
      </c>
    </row>
    <row r="166" s="2" customFormat="1" ht="16.5" customHeight="1">
      <c r="A166" s="40"/>
      <c r="B166" s="41"/>
      <c r="C166" s="202" t="s">
        <v>210</v>
      </c>
      <c r="D166" s="202" t="s">
        <v>105</v>
      </c>
      <c r="E166" s="203" t="s">
        <v>211</v>
      </c>
      <c r="F166" s="204" t="s">
        <v>212</v>
      </c>
      <c r="G166" s="205" t="s">
        <v>213</v>
      </c>
      <c r="H166" s="206">
        <v>140.5</v>
      </c>
      <c r="I166" s="207"/>
      <c r="J166" s="208">
        <f>ROUND(I166*H166,2)</f>
        <v>0</v>
      </c>
      <c r="K166" s="204" t="s">
        <v>18</v>
      </c>
      <c r="L166" s="46"/>
      <c r="M166" s="209" t="s">
        <v>18</v>
      </c>
      <c r="N166" s="210" t="s">
        <v>39</v>
      </c>
      <c r="O166" s="86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3" t="s">
        <v>110</v>
      </c>
      <c r="AT166" s="213" t="s">
        <v>105</v>
      </c>
      <c r="AU166" s="213" t="s">
        <v>77</v>
      </c>
      <c r="AY166" s="19" t="s">
        <v>103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9" t="s">
        <v>75</v>
      </c>
      <c r="BK166" s="214">
        <f>ROUND(I166*H166,2)</f>
        <v>0</v>
      </c>
      <c r="BL166" s="19" t="s">
        <v>110</v>
      </c>
      <c r="BM166" s="213" t="s">
        <v>214</v>
      </c>
    </row>
    <row r="167" s="2" customFormat="1">
      <c r="A167" s="40"/>
      <c r="B167" s="41"/>
      <c r="C167" s="42"/>
      <c r="D167" s="215" t="s">
        <v>112</v>
      </c>
      <c r="E167" s="42"/>
      <c r="F167" s="216" t="s">
        <v>212</v>
      </c>
      <c r="G167" s="42"/>
      <c r="H167" s="42"/>
      <c r="I167" s="217"/>
      <c r="J167" s="42"/>
      <c r="K167" s="42"/>
      <c r="L167" s="46"/>
      <c r="M167" s="218"/>
      <c r="N167" s="219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112</v>
      </c>
      <c r="AU167" s="19" t="s">
        <v>77</v>
      </c>
    </row>
    <row r="168" s="13" customFormat="1">
      <c r="A168" s="13"/>
      <c r="B168" s="222"/>
      <c r="C168" s="223"/>
      <c r="D168" s="215" t="s">
        <v>116</v>
      </c>
      <c r="E168" s="224" t="s">
        <v>18</v>
      </c>
      <c r="F168" s="225" t="s">
        <v>215</v>
      </c>
      <c r="G168" s="223"/>
      <c r="H168" s="224" t="s">
        <v>18</v>
      </c>
      <c r="I168" s="226"/>
      <c r="J168" s="223"/>
      <c r="K168" s="223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116</v>
      </c>
      <c r="AU168" s="231" t="s">
        <v>77</v>
      </c>
      <c r="AV168" s="13" t="s">
        <v>75</v>
      </c>
      <c r="AW168" s="13" t="s">
        <v>30</v>
      </c>
      <c r="AX168" s="13" t="s">
        <v>68</v>
      </c>
      <c r="AY168" s="231" t="s">
        <v>103</v>
      </c>
    </row>
    <row r="169" s="14" customFormat="1">
      <c r="A169" s="14"/>
      <c r="B169" s="232"/>
      <c r="C169" s="233"/>
      <c r="D169" s="215" t="s">
        <v>116</v>
      </c>
      <c r="E169" s="234" t="s">
        <v>18</v>
      </c>
      <c r="F169" s="235" t="s">
        <v>216</v>
      </c>
      <c r="G169" s="233"/>
      <c r="H169" s="236">
        <v>140.5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116</v>
      </c>
      <c r="AU169" s="242" t="s">
        <v>77</v>
      </c>
      <c r="AV169" s="14" t="s">
        <v>77</v>
      </c>
      <c r="AW169" s="14" t="s">
        <v>30</v>
      </c>
      <c r="AX169" s="14" t="s">
        <v>75</v>
      </c>
      <c r="AY169" s="242" t="s">
        <v>103</v>
      </c>
    </row>
    <row r="170" s="2" customFormat="1" ht="16.5" customHeight="1">
      <c r="A170" s="40"/>
      <c r="B170" s="41"/>
      <c r="C170" s="243" t="s">
        <v>118</v>
      </c>
      <c r="D170" s="243" t="s">
        <v>119</v>
      </c>
      <c r="E170" s="244" t="s">
        <v>217</v>
      </c>
      <c r="F170" s="245" t="s">
        <v>218</v>
      </c>
      <c r="G170" s="246" t="s">
        <v>198</v>
      </c>
      <c r="H170" s="247">
        <v>21.074999999999999</v>
      </c>
      <c r="I170" s="248"/>
      <c r="J170" s="249">
        <f>ROUND(I170*H170,2)</f>
        <v>0</v>
      </c>
      <c r="K170" s="245" t="s">
        <v>18</v>
      </c>
      <c r="L170" s="250"/>
      <c r="M170" s="251" t="s">
        <v>18</v>
      </c>
      <c r="N170" s="252" t="s">
        <v>39</v>
      </c>
      <c r="O170" s="86"/>
      <c r="P170" s="211">
        <f>O170*H170</f>
        <v>0</v>
      </c>
      <c r="Q170" s="211">
        <v>0.20000000000000001</v>
      </c>
      <c r="R170" s="211">
        <f>Q170*H170</f>
        <v>4.2149999999999999</v>
      </c>
      <c r="S170" s="211">
        <v>0</v>
      </c>
      <c r="T170" s="21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3" t="s">
        <v>122</v>
      </c>
      <c r="AT170" s="213" t="s">
        <v>119</v>
      </c>
      <c r="AU170" s="213" t="s">
        <v>77</v>
      </c>
      <c r="AY170" s="19" t="s">
        <v>103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9" t="s">
        <v>75</v>
      </c>
      <c r="BK170" s="214">
        <f>ROUND(I170*H170,2)</f>
        <v>0</v>
      </c>
      <c r="BL170" s="19" t="s">
        <v>110</v>
      </c>
      <c r="BM170" s="213" t="s">
        <v>219</v>
      </c>
    </row>
    <row r="171" s="2" customFormat="1">
      <c r="A171" s="40"/>
      <c r="B171" s="41"/>
      <c r="C171" s="42"/>
      <c r="D171" s="215" t="s">
        <v>112</v>
      </c>
      <c r="E171" s="42"/>
      <c r="F171" s="216" t="s">
        <v>218</v>
      </c>
      <c r="G171" s="42"/>
      <c r="H171" s="42"/>
      <c r="I171" s="217"/>
      <c r="J171" s="42"/>
      <c r="K171" s="42"/>
      <c r="L171" s="46"/>
      <c r="M171" s="218"/>
      <c r="N171" s="219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112</v>
      </c>
      <c r="AU171" s="19" t="s">
        <v>77</v>
      </c>
    </row>
    <row r="172" s="13" customFormat="1">
      <c r="A172" s="13"/>
      <c r="B172" s="222"/>
      <c r="C172" s="223"/>
      <c r="D172" s="215" t="s">
        <v>116</v>
      </c>
      <c r="E172" s="224" t="s">
        <v>18</v>
      </c>
      <c r="F172" s="225" t="s">
        <v>220</v>
      </c>
      <c r="G172" s="223"/>
      <c r="H172" s="224" t="s">
        <v>18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116</v>
      </c>
      <c r="AU172" s="231" t="s">
        <v>77</v>
      </c>
      <c r="AV172" s="13" t="s">
        <v>75</v>
      </c>
      <c r="AW172" s="13" t="s">
        <v>30</v>
      </c>
      <c r="AX172" s="13" t="s">
        <v>68</v>
      </c>
      <c r="AY172" s="231" t="s">
        <v>103</v>
      </c>
    </row>
    <row r="173" s="14" customFormat="1">
      <c r="A173" s="14"/>
      <c r="B173" s="232"/>
      <c r="C173" s="233"/>
      <c r="D173" s="215" t="s">
        <v>116</v>
      </c>
      <c r="E173" s="234" t="s">
        <v>18</v>
      </c>
      <c r="F173" s="235" t="s">
        <v>221</v>
      </c>
      <c r="G173" s="233"/>
      <c r="H173" s="236">
        <v>21.074999999999999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116</v>
      </c>
      <c r="AU173" s="242" t="s">
        <v>77</v>
      </c>
      <c r="AV173" s="14" t="s">
        <v>77</v>
      </c>
      <c r="AW173" s="14" t="s">
        <v>30</v>
      </c>
      <c r="AX173" s="14" t="s">
        <v>75</v>
      </c>
      <c r="AY173" s="242" t="s">
        <v>103</v>
      </c>
    </row>
    <row r="174" s="2" customFormat="1" ht="16.5" customHeight="1">
      <c r="A174" s="40"/>
      <c r="B174" s="41"/>
      <c r="C174" s="202" t="s">
        <v>222</v>
      </c>
      <c r="D174" s="202" t="s">
        <v>105</v>
      </c>
      <c r="E174" s="203" t="s">
        <v>223</v>
      </c>
      <c r="F174" s="204" t="s">
        <v>224</v>
      </c>
      <c r="G174" s="205" t="s">
        <v>198</v>
      </c>
      <c r="H174" s="206">
        <v>2.98</v>
      </c>
      <c r="I174" s="207"/>
      <c r="J174" s="208">
        <f>ROUND(I174*H174,2)</f>
        <v>0</v>
      </c>
      <c r="K174" s="204" t="s">
        <v>109</v>
      </c>
      <c r="L174" s="46"/>
      <c r="M174" s="209" t="s">
        <v>18</v>
      </c>
      <c r="N174" s="210" t="s">
        <v>39</v>
      </c>
      <c r="O174" s="86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3" t="s">
        <v>110</v>
      </c>
      <c r="AT174" s="213" t="s">
        <v>105</v>
      </c>
      <c r="AU174" s="213" t="s">
        <v>77</v>
      </c>
      <c r="AY174" s="19" t="s">
        <v>103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9" t="s">
        <v>75</v>
      </c>
      <c r="BK174" s="214">
        <f>ROUND(I174*H174,2)</f>
        <v>0</v>
      </c>
      <c r="BL174" s="19" t="s">
        <v>110</v>
      </c>
      <c r="BM174" s="213" t="s">
        <v>225</v>
      </c>
    </row>
    <row r="175" s="2" customFormat="1">
      <c r="A175" s="40"/>
      <c r="B175" s="41"/>
      <c r="C175" s="42"/>
      <c r="D175" s="215" t="s">
        <v>112</v>
      </c>
      <c r="E175" s="42"/>
      <c r="F175" s="216" t="s">
        <v>226</v>
      </c>
      <c r="G175" s="42"/>
      <c r="H175" s="42"/>
      <c r="I175" s="217"/>
      <c r="J175" s="42"/>
      <c r="K175" s="42"/>
      <c r="L175" s="46"/>
      <c r="M175" s="218"/>
      <c r="N175" s="219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112</v>
      </c>
      <c r="AU175" s="19" t="s">
        <v>77</v>
      </c>
    </row>
    <row r="176" s="2" customFormat="1">
      <c r="A176" s="40"/>
      <c r="B176" s="41"/>
      <c r="C176" s="42"/>
      <c r="D176" s="220" t="s">
        <v>114</v>
      </c>
      <c r="E176" s="42"/>
      <c r="F176" s="221" t="s">
        <v>227</v>
      </c>
      <c r="G176" s="42"/>
      <c r="H176" s="42"/>
      <c r="I176" s="217"/>
      <c r="J176" s="42"/>
      <c r="K176" s="42"/>
      <c r="L176" s="46"/>
      <c r="M176" s="218"/>
      <c r="N176" s="219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114</v>
      </c>
      <c r="AU176" s="19" t="s">
        <v>77</v>
      </c>
    </row>
    <row r="177" s="13" customFormat="1">
      <c r="A177" s="13"/>
      <c r="B177" s="222"/>
      <c r="C177" s="223"/>
      <c r="D177" s="215" t="s">
        <v>116</v>
      </c>
      <c r="E177" s="224" t="s">
        <v>18</v>
      </c>
      <c r="F177" s="225" t="s">
        <v>228</v>
      </c>
      <c r="G177" s="223"/>
      <c r="H177" s="224" t="s">
        <v>18</v>
      </c>
      <c r="I177" s="226"/>
      <c r="J177" s="223"/>
      <c r="K177" s="223"/>
      <c r="L177" s="227"/>
      <c r="M177" s="228"/>
      <c r="N177" s="229"/>
      <c r="O177" s="229"/>
      <c r="P177" s="229"/>
      <c r="Q177" s="229"/>
      <c r="R177" s="229"/>
      <c r="S177" s="229"/>
      <c r="T177" s="23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1" t="s">
        <v>116</v>
      </c>
      <c r="AU177" s="231" t="s">
        <v>77</v>
      </c>
      <c r="AV177" s="13" t="s">
        <v>75</v>
      </c>
      <c r="AW177" s="13" t="s">
        <v>30</v>
      </c>
      <c r="AX177" s="13" t="s">
        <v>68</v>
      </c>
      <c r="AY177" s="231" t="s">
        <v>103</v>
      </c>
    </row>
    <row r="178" s="14" customFormat="1">
      <c r="A178" s="14"/>
      <c r="B178" s="232"/>
      <c r="C178" s="233"/>
      <c r="D178" s="215" t="s">
        <v>116</v>
      </c>
      <c r="E178" s="234" t="s">
        <v>18</v>
      </c>
      <c r="F178" s="235" t="s">
        <v>229</v>
      </c>
      <c r="G178" s="233"/>
      <c r="H178" s="236">
        <v>0.34000000000000002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116</v>
      </c>
      <c r="AU178" s="242" t="s">
        <v>77</v>
      </c>
      <c r="AV178" s="14" t="s">
        <v>77</v>
      </c>
      <c r="AW178" s="14" t="s">
        <v>30</v>
      </c>
      <c r="AX178" s="14" t="s">
        <v>68</v>
      </c>
      <c r="AY178" s="242" t="s">
        <v>103</v>
      </c>
    </row>
    <row r="179" s="13" customFormat="1">
      <c r="A179" s="13"/>
      <c r="B179" s="222"/>
      <c r="C179" s="223"/>
      <c r="D179" s="215" t="s">
        <v>116</v>
      </c>
      <c r="E179" s="224" t="s">
        <v>18</v>
      </c>
      <c r="F179" s="225" t="s">
        <v>230</v>
      </c>
      <c r="G179" s="223"/>
      <c r="H179" s="224" t="s">
        <v>18</v>
      </c>
      <c r="I179" s="226"/>
      <c r="J179" s="223"/>
      <c r="K179" s="223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116</v>
      </c>
      <c r="AU179" s="231" t="s">
        <v>77</v>
      </c>
      <c r="AV179" s="13" t="s">
        <v>75</v>
      </c>
      <c r="AW179" s="13" t="s">
        <v>30</v>
      </c>
      <c r="AX179" s="13" t="s">
        <v>68</v>
      </c>
      <c r="AY179" s="231" t="s">
        <v>103</v>
      </c>
    </row>
    <row r="180" s="14" customFormat="1">
      <c r="A180" s="14"/>
      <c r="B180" s="232"/>
      <c r="C180" s="233"/>
      <c r="D180" s="215" t="s">
        <v>116</v>
      </c>
      <c r="E180" s="234" t="s">
        <v>18</v>
      </c>
      <c r="F180" s="235" t="s">
        <v>231</v>
      </c>
      <c r="G180" s="233"/>
      <c r="H180" s="236">
        <v>2.6400000000000001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116</v>
      </c>
      <c r="AU180" s="242" t="s">
        <v>77</v>
      </c>
      <c r="AV180" s="14" t="s">
        <v>77</v>
      </c>
      <c r="AW180" s="14" t="s">
        <v>30</v>
      </c>
      <c r="AX180" s="14" t="s">
        <v>68</v>
      </c>
      <c r="AY180" s="242" t="s">
        <v>103</v>
      </c>
    </row>
    <row r="181" s="15" customFormat="1">
      <c r="A181" s="15"/>
      <c r="B181" s="253"/>
      <c r="C181" s="254"/>
      <c r="D181" s="215" t="s">
        <v>116</v>
      </c>
      <c r="E181" s="255" t="s">
        <v>18</v>
      </c>
      <c r="F181" s="256" t="s">
        <v>185</v>
      </c>
      <c r="G181" s="254"/>
      <c r="H181" s="257">
        <v>2.98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116</v>
      </c>
      <c r="AU181" s="263" t="s">
        <v>77</v>
      </c>
      <c r="AV181" s="15" t="s">
        <v>110</v>
      </c>
      <c r="AW181" s="15" t="s">
        <v>30</v>
      </c>
      <c r="AX181" s="15" t="s">
        <v>75</v>
      </c>
      <c r="AY181" s="263" t="s">
        <v>103</v>
      </c>
    </row>
    <row r="182" s="2" customFormat="1" ht="16.5" customHeight="1">
      <c r="A182" s="40"/>
      <c r="B182" s="41"/>
      <c r="C182" s="202" t="s">
        <v>232</v>
      </c>
      <c r="D182" s="202" t="s">
        <v>105</v>
      </c>
      <c r="E182" s="203" t="s">
        <v>233</v>
      </c>
      <c r="F182" s="204" t="s">
        <v>234</v>
      </c>
      <c r="G182" s="205" t="s">
        <v>198</v>
      </c>
      <c r="H182" s="206">
        <v>2.98</v>
      </c>
      <c r="I182" s="207"/>
      <c r="J182" s="208">
        <f>ROUND(I182*H182,2)</f>
        <v>0</v>
      </c>
      <c r="K182" s="204" t="s">
        <v>109</v>
      </c>
      <c r="L182" s="46"/>
      <c r="M182" s="209" t="s">
        <v>18</v>
      </c>
      <c r="N182" s="210" t="s">
        <v>39</v>
      </c>
      <c r="O182" s="86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3" t="s">
        <v>110</v>
      </c>
      <c r="AT182" s="213" t="s">
        <v>105</v>
      </c>
      <c r="AU182" s="213" t="s">
        <v>77</v>
      </c>
      <c r="AY182" s="19" t="s">
        <v>103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9" t="s">
        <v>75</v>
      </c>
      <c r="BK182" s="214">
        <f>ROUND(I182*H182,2)</f>
        <v>0</v>
      </c>
      <c r="BL182" s="19" t="s">
        <v>110</v>
      </c>
      <c r="BM182" s="213" t="s">
        <v>235</v>
      </c>
    </row>
    <row r="183" s="2" customFormat="1">
      <c r="A183" s="40"/>
      <c r="B183" s="41"/>
      <c r="C183" s="42"/>
      <c r="D183" s="215" t="s">
        <v>112</v>
      </c>
      <c r="E183" s="42"/>
      <c r="F183" s="216" t="s">
        <v>236</v>
      </c>
      <c r="G183" s="42"/>
      <c r="H183" s="42"/>
      <c r="I183" s="217"/>
      <c r="J183" s="42"/>
      <c r="K183" s="42"/>
      <c r="L183" s="46"/>
      <c r="M183" s="218"/>
      <c r="N183" s="219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112</v>
      </c>
      <c r="AU183" s="19" t="s">
        <v>77</v>
      </c>
    </row>
    <row r="184" s="2" customFormat="1">
      <c r="A184" s="40"/>
      <c r="B184" s="41"/>
      <c r="C184" s="42"/>
      <c r="D184" s="220" t="s">
        <v>114</v>
      </c>
      <c r="E184" s="42"/>
      <c r="F184" s="221" t="s">
        <v>237</v>
      </c>
      <c r="G184" s="42"/>
      <c r="H184" s="42"/>
      <c r="I184" s="217"/>
      <c r="J184" s="42"/>
      <c r="K184" s="42"/>
      <c r="L184" s="46"/>
      <c r="M184" s="218"/>
      <c r="N184" s="219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114</v>
      </c>
      <c r="AU184" s="19" t="s">
        <v>77</v>
      </c>
    </row>
    <row r="185" s="14" customFormat="1">
      <c r="A185" s="14"/>
      <c r="B185" s="232"/>
      <c r="C185" s="233"/>
      <c r="D185" s="215" t="s">
        <v>116</v>
      </c>
      <c r="E185" s="234" t="s">
        <v>18</v>
      </c>
      <c r="F185" s="235" t="s">
        <v>238</v>
      </c>
      <c r="G185" s="233"/>
      <c r="H185" s="236">
        <v>2.98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2" t="s">
        <v>116</v>
      </c>
      <c r="AU185" s="242" t="s">
        <v>77</v>
      </c>
      <c r="AV185" s="14" t="s">
        <v>77</v>
      </c>
      <c r="AW185" s="14" t="s">
        <v>30</v>
      </c>
      <c r="AX185" s="14" t="s">
        <v>75</v>
      </c>
      <c r="AY185" s="242" t="s">
        <v>103</v>
      </c>
    </row>
    <row r="186" s="2" customFormat="1" ht="16.5" customHeight="1">
      <c r="A186" s="40"/>
      <c r="B186" s="41"/>
      <c r="C186" s="202" t="s">
        <v>239</v>
      </c>
      <c r="D186" s="202" t="s">
        <v>105</v>
      </c>
      <c r="E186" s="203" t="s">
        <v>240</v>
      </c>
      <c r="F186" s="204" t="s">
        <v>241</v>
      </c>
      <c r="G186" s="205" t="s">
        <v>198</v>
      </c>
      <c r="H186" s="206">
        <v>2.98</v>
      </c>
      <c r="I186" s="207"/>
      <c r="J186" s="208">
        <f>ROUND(I186*H186,2)</f>
        <v>0</v>
      </c>
      <c r="K186" s="204" t="s">
        <v>109</v>
      </c>
      <c r="L186" s="46"/>
      <c r="M186" s="209" t="s">
        <v>18</v>
      </c>
      <c r="N186" s="210" t="s">
        <v>39</v>
      </c>
      <c r="O186" s="86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3" t="s">
        <v>110</v>
      </c>
      <c r="AT186" s="213" t="s">
        <v>105</v>
      </c>
      <c r="AU186" s="213" t="s">
        <v>77</v>
      </c>
      <c r="AY186" s="19" t="s">
        <v>103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9" t="s">
        <v>75</v>
      </c>
      <c r="BK186" s="214">
        <f>ROUND(I186*H186,2)</f>
        <v>0</v>
      </c>
      <c r="BL186" s="19" t="s">
        <v>110</v>
      </c>
      <c r="BM186" s="213" t="s">
        <v>242</v>
      </c>
    </row>
    <row r="187" s="2" customFormat="1">
      <c r="A187" s="40"/>
      <c r="B187" s="41"/>
      <c r="C187" s="42"/>
      <c r="D187" s="215" t="s">
        <v>112</v>
      </c>
      <c r="E187" s="42"/>
      <c r="F187" s="216" t="s">
        <v>243</v>
      </c>
      <c r="G187" s="42"/>
      <c r="H187" s="42"/>
      <c r="I187" s="217"/>
      <c r="J187" s="42"/>
      <c r="K187" s="42"/>
      <c r="L187" s="46"/>
      <c r="M187" s="218"/>
      <c r="N187" s="219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112</v>
      </c>
      <c r="AU187" s="19" t="s">
        <v>77</v>
      </c>
    </row>
    <row r="188" s="2" customFormat="1">
      <c r="A188" s="40"/>
      <c r="B188" s="41"/>
      <c r="C188" s="42"/>
      <c r="D188" s="220" t="s">
        <v>114</v>
      </c>
      <c r="E188" s="42"/>
      <c r="F188" s="221" t="s">
        <v>244</v>
      </c>
      <c r="G188" s="42"/>
      <c r="H188" s="42"/>
      <c r="I188" s="217"/>
      <c r="J188" s="42"/>
      <c r="K188" s="42"/>
      <c r="L188" s="46"/>
      <c r="M188" s="218"/>
      <c r="N188" s="219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114</v>
      </c>
      <c r="AU188" s="19" t="s">
        <v>77</v>
      </c>
    </row>
    <row r="189" s="14" customFormat="1">
      <c r="A189" s="14"/>
      <c r="B189" s="232"/>
      <c r="C189" s="233"/>
      <c r="D189" s="215" t="s">
        <v>116</v>
      </c>
      <c r="E189" s="234" t="s">
        <v>18</v>
      </c>
      <c r="F189" s="235" t="s">
        <v>238</v>
      </c>
      <c r="G189" s="233"/>
      <c r="H189" s="236">
        <v>2.98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2" t="s">
        <v>116</v>
      </c>
      <c r="AU189" s="242" t="s">
        <v>77</v>
      </c>
      <c r="AV189" s="14" t="s">
        <v>77</v>
      </c>
      <c r="AW189" s="14" t="s">
        <v>30</v>
      </c>
      <c r="AX189" s="14" t="s">
        <v>75</v>
      </c>
      <c r="AY189" s="242" t="s">
        <v>103</v>
      </c>
    </row>
    <row r="190" s="2" customFormat="1" ht="16.5" customHeight="1">
      <c r="A190" s="40"/>
      <c r="B190" s="41"/>
      <c r="C190" s="202" t="s">
        <v>7</v>
      </c>
      <c r="D190" s="202" t="s">
        <v>105</v>
      </c>
      <c r="E190" s="203" t="s">
        <v>245</v>
      </c>
      <c r="F190" s="204" t="s">
        <v>246</v>
      </c>
      <c r="G190" s="205" t="s">
        <v>247</v>
      </c>
      <c r="H190" s="206">
        <v>6</v>
      </c>
      <c r="I190" s="207"/>
      <c r="J190" s="208">
        <f>ROUND(I190*H190,2)</f>
        <v>0</v>
      </c>
      <c r="K190" s="204" t="s">
        <v>109</v>
      </c>
      <c r="L190" s="46"/>
      <c r="M190" s="209" t="s">
        <v>18</v>
      </c>
      <c r="N190" s="210" t="s">
        <v>39</v>
      </c>
      <c r="O190" s="86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3" t="s">
        <v>110</v>
      </c>
      <c r="AT190" s="213" t="s">
        <v>105</v>
      </c>
      <c r="AU190" s="213" t="s">
        <v>77</v>
      </c>
      <c r="AY190" s="19" t="s">
        <v>103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9" t="s">
        <v>75</v>
      </c>
      <c r="BK190" s="214">
        <f>ROUND(I190*H190,2)</f>
        <v>0</v>
      </c>
      <c r="BL190" s="19" t="s">
        <v>110</v>
      </c>
      <c r="BM190" s="213" t="s">
        <v>248</v>
      </c>
    </row>
    <row r="191" s="2" customFormat="1">
      <c r="A191" s="40"/>
      <c r="B191" s="41"/>
      <c r="C191" s="42"/>
      <c r="D191" s="215" t="s">
        <v>112</v>
      </c>
      <c r="E191" s="42"/>
      <c r="F191" s="216" t="s">
        <v>249</v>
      </c>
      <c r="G191" s="42"/>
      <c r="H191" s="42"/>
      <c r="I191" s="217"/>
      <c r="J191" s="42"/>
      <c r="K191" s="42"/>
      <c r="L191" s="46"/>
      <c r="M191" s="218"/>
      <c r="N191" s="219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112</v>
      </c>
      <c r="AU191" s="19" t="s">
        <v>77</v>
      </c>
    </row>
    <row r="192" s="2" customFormat="1">
      <c r="A192" s="40"/>
      <c r="B192" s="41"/>
      <c r="C192" s="42"/>
      <c r="D192" s="220" t="s">
        <v>114</v>
      </c>
      <c r="E192" s="42"/>
      <c r="F192" s="221" t="s">
        <v>250</v>
      </c>
      <c r="G192" s="42"/>
      <c r="H192" s="42"/>
      <c r="I192" s="217"/>
      <c r="J192" s="42"/>
      <c r="K192" s="42"/>
      <c r="L192" s="46"/>
      <c r="M192" s="218"/>
      <c r="N192" s="219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114</v>
      </c>
      <c r="AU192" s="19" t="s">
        <v>77</v>
      </c>
    </row>
    <row r="193" s="14" customFormat="1">
      <c r="A193" s="14"/>
      <c r="B193" s="232"/>
      <c r="C193" s="233"/>
      <c r="D193" s="215" t="s">
        <v>116</v>
      </c>
      <c r="E193" s="234" t="s">
        <v>18</v>
      </c>
      <c r="F193" s="235" t="s">
        <v>140</v>
      </c>
      <c r="G193" s="233"/>
      <c r="H193" s="236">
        <v>6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116</v>
      </c>
      <c r="AU193" s="242" t="s">
        <v>77</v>
      </c>
      <c r="AV193" s="14" t="s">
        <v>77</v>
      </c>
      <c r="AW193" s="14" t="s">
        <v>30</v>
      </c>
      <c r="AX193" s="14" t="s">
        <v>75</v>
      </c>
      <c r="AY193" s="242" t="s">
        <v>103</v>
      </c>
    </row>
    <row r="194" s="12" customFormat="1" ht="22.8" customHeight="1">
      <c r="A194" s="12"/>
      <c r="B194" s="186"/>
      <c r="C194" s="187"/>
      <c r="D194" s="188" t="s">
        <v>67</v>
      </c>
      <c r="E194" s="200" t="s">
        <v>124</v>
      </c>
      <c r="F194" s="200" t="s">
        <v>251</v>
      </c>
      <c r="G194" s="187"/>
      <c r="H194" s="187"/>
      <c r="I194" s="190"/>
      <c r="J194" s="201">
        <f>BK194</f>
        <v>0</v>
      </c>
      <c r="K194" s="187"/>
      <c r="L194" s="192"/>
      <c r="M194" s="193"/>
      <c r="N194" s="194"/>
      <c r="O194" s="194"/>
      <c r="P194" s="195">
        <f>SUM(P195:P198)</f>
        <v>0</v>
      </c>
      <c r="Q194" s="194"/>
      <c r="R194" s="195">
        <f>SUM(R195:R198)</f>
        <v>0</v>
      </c>
      <c r="S194" s="194"/>
      <c r="T194" s="196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7" t="s">
        <v>75</v>
      </c>
      <c r="AT194" s="198" t="s">
        <v>67</v>
      </c>
      <c r="AU194" s="198" t="s">
        <v>75</v>
      </c>
      <c r="AY194" s="197" t="s">
        <v>103</v>
      </c>
      <c r="BK194" s="199">
        <f>SUM(BK195:BK198)</f>
        <v>0</v>
      </c>
    </row>
    <row r="195" s="2" customFormat="1" ht="16.5" customHeight="1">
      <c r="A195" s="40"/>
      <c r="B195" s="41"/>
      <c r="C195" s="202" t="s">
        <v>252</v>
      </c>
      <c r="D195" s="202" t="s">
        <v>105</v>
      </c>
      <c r="E195" s="203" t="s">
        <v>253</v>
      </c>
      <c r="F195" s="204" t="s">
        <v>254</v>
      </c>
      <c r="G195" s="205" t="s">
        <v>255</v>
      </c>
      <c r="H195" s="206">
        <v>1</v>
      </c>
      <c r="I195" s="207"/>
      <c r="J195" s="208">
        <f>ROUND(I195*H195,2)</f>
        <v>0</v>
      </c>
      <c r="K195" s="204" t="s">
        <v>18</v>
      </c>
      <c r="L195" s="46"/>
      <c r="M195" s="209" t="s">
        <v>18</v>
      </c>
      <c r="N195" s="210" t="s">
        <v>39</v>
      </c>
      <c r="O195" s="86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3" t="s">
        <v>110</v>
      </c>
      <c r="AT195" s="213" t="s">
        <v>105</v>
      </c>
      <c r="AU195" s="213" t="s">
        <v>77</v>
      </c>
      <c r="AY195" s="19" t="s">
        <v>103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9" t="s">
        <v>75</v>
      </c>
      <c r="BK195" s="214">
        <f>ROUND(I195*H195,2)</f>
        <v>0</v>
      </c>
      <c r="BL195" s="19" t="s">
        <v>110</v>
      </c>
      <c r="BM195" s="213" t="s">
        <v>256</v>
      </c>
    </row>
    <row r="196" s="2" customFormat="1">
      <c r="A196" s="40"/>
      <c r="B196" s="41"/>
      <c r="C196" s="42"/>
      <c r="D196" s="215" t="s">
        <v>112</v>
      </c>
      <c r="E196" s="42"/>
      <c r="F196" s="216" t="s">
        <v>254</v>
      </c>
      <c r="G196" s="42"/>
      <c r="H196" s="42"/>
      <c r="I196" s="217"/>
      <c r="J196" s="42"/>
      <c r="K196" s="42"/>
      <c r="L196" s="46"/>
      <c r="M196" s="218"/>
      <c r="N196" s="219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112</v>
      </c>
      <c r="AU196" s="19" t="s">
        <v>77</v>
      </c>
    </row>
    <row r="197" s="13" customFormat="1">
      <c r="A197" s="13"/>
      <c r="B197" s="222"/>
      <c r="C197" s="223"/>
      <c r="D197" s="215" t="s">
        <v>116</v>
      </c>
      <c r="E197" s="224" t="s">
        <v>18</v>
      </c>
      <c r="F197" s="225" t="s">
        <v>257</v>
      </c>
      <c r="G197" s="223"/>
      <c r="H197" s="224" t="s">
        <v>18</v>
      </c>
      <c r="I197" s="226"/>
      <c r="J197" s="223"/>
      <c r="K197" s="223"/>
      <c r="L197" s="227"/>
      <c r="M197" s="228"/>
      <c r="N197" s="229"/>
      <c r="O197" s="229"/>
      <c r="P197" s="229"/>
      <c r="Q197" s="229"/>
      <c r="R197" s="229"/>
      <c r="S197" s="229"/>
      <c r="T197" s="23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1" t="s">
        <v>116</v>
      </c>
      <c r="AU197" s="231" t="s">
        <v>77</v>
      </c>
      <c r="AV197" s="13" t="s">
        <v>75</v>
      </c>
      <c r="AW197" s="13" t="s">
        <v>30</v>
      </c>
      <c r="AX197" s="13" t="s">
        <v>68</v>
      </c>
      <c r="AY197" s="231" t="s">
        <v>103</v>
      </c>
    </row>
    <row r="198" s="14" customFormat="1">
      <c r="A198" s="14"/>
      <c r="B198" s="232"/>
      <c r="C198" s="233"/>
      <c r="D198" s="215" t="s">
        <v>116</v>
      </c>
      <c r="E198" s="234" t="s">
        <v>18</v>
      </c>
      <c r="F198" s="235" t="s">
        <v>75</v>
      </c>
      <c r="G198" s="233"/>
      <c r="H198" s="236">
        <v>1</v>
      </c>
      <c r="I198" s="237"/>
      <c r="J198" s="233"/>
      <c r="K198" s="233"/>
      <c r="L198" s="238"/>
      <c r="M198" s="264"/>
      <c r="N198" s="265"/>
      <c r="O198" s="265"/>
      <c r="P198" s="265"/>
      <c r="Q198" s="265"/>
      <c r="R198" s="265"/>
      <c r="S198" s="265"/>
      <c r="T198" s="26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116</v>
      </c>
      <c r="AU198" s="242" t="s">
        <v>77</v>
      </c>
      <c r="AV198" s="14" t="s">
        <v>77</v>
      </c>
      <c r="AW198" s="14" t="s">
        <v>30</v>
      </c>
      <c r="AX198" s="14" t="s">
        <v>75</v>
      </c>
      <c r="AY198" s="242" t="s">
        <v>103</v>
      </c>
    </row>
    <row r="199" s="2" customFormat="1" ht="6.96" customHeight="1">
      <c r="A199" s="40"/>
      <c r="B199" s="61"/>
      <c r="C199" s="62"/>
      <c r="D199" s="62"/>
      <c r="E199" s="62"/>
      <c r="F199" s="62"/>
      <c r="G199" s="62"/>
      <c r="H199" s="62"/>
      <c r="I199" s="62"/>
      <c r="J199" s="62"/>
      <c r="K199" s="62"/>
      <c r="L199" s="46"/>
      <c r="M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</row>
  </sheetData>
  <sheetProtection sheet="1" autoFilter="0" formatColumns="0" formatRows="0" objects="1" scenarios="1" spinCount="100000" saltValue="d1DcXzfTCnirO9yIdCo9OLr0Ot1NSAYG4dKPt2wDIxrUuN6I985TNhFgVyXeWIpaXIcuX/o7qOT/0ORwG/h+eg==" hashValue="zBu/fTyKJaDmpbdnPR5sd46w68ZmdxWN1WgBLyZ9Tj8LKP8TFaJkftcBmTWAxlWW4OLr3KokFiOV8yTi+L23sA==" algorithmName="SHA-512" password="CC35"/>
  <autoFilter ref="C81:K19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1/183101114"/>
    <hyperlink ref="F100" r:id="rId2" display="https://podminky.urs.cz/item/CS_URS_2024_01/183111114"/>
    <hyperlink ref="F109" r:id="rId3" display="https://podminky.urs.cz/item/CS_URS_2024_01/184102111"/>
    <hyperlink ref="F114" r:id="rId4" display="https://podminky.urs.cz/item/CS_URS_2024_01/184102113"/>
    <hyperlink ref="F119" r:id="rId5" display="https://podminky.urs.cz/item/CS_URS_2024_01/184215133"/>
    <hyperlink ref="F124" r:id="rId6" display="https://podminky.urs.cz/item/CS_URS_2024_01/184813121"/>
    <hyperlink ref="F134" r:id="rId7" display="https://podminky.urs.cz/item/CS_URS_2024_01/184813134"/>
    <hyperlink ref="F139" r:id="rId8" display="https://podminky.urs.cz/item/CS_URS_2024_01/184816111"/>
    <hyperlink ref="F156" r:id="rId9" display="https://podminky.urs.cz/item/CS_URS_2024_01/184851111"/>
    <hyperlink ref="F176" r:id="rId10" display="https://podminky.urs.cz/item/CS_URS_2024_01/185804311"/>
    <hyperlink ref="F184" r:id="rId11" display="https://podminky.urs.cz/item/CS_URS_2024_01/185851121"/>
    <hyperlink ref="F188" r:id="rId12" display="https://podminky.urs.cz/item/CS_URS_2024_01/185851129"/>
    <hyperlink ref="F192" r:id="rId13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258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259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260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261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262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263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264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265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266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267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268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74</v>
      </c>
      <c r="F18" s="278" t="s">
        <v>269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270</v>
      </c>
      <c r="F19" s="278" t="s">
        <v>271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272</v>
      </c>
      <c r="F20" s="278" t="s">
        <v>273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274</v>
      </c>
      <c r="F21" s="278" t="s">
        <v>275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276</v>
      </c>
      <c r="F22" s="278" t="s">
        <v>277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278</v>
      </c>
      <c r="F23" s="278" t="s">
        <v>279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280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281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282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283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284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285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286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287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288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89</v>
      </c>
      <c r="F36" s="278"/>
      <c r="G36" s="278" t="s">
        <v>289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290</v>
      </c>
      <c r="F37" s="278"/>
      <c r="G37" s="278" t="s">
        <v>291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49</v>
      </c>
      <c r="F38" s="278"/>
      <c r="G38" s="278" t="s">
        <v>292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50</v>
      </c>
      <c r="F39" s="278"/>
      <c r="G39" s="278" t="s">
        <v>293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90</v>
      </c>
      <c r="F40" s="278"/>
      <c r="G40" s="278" t="s">
        <v>294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91</v>
      </c>
      <c r="F41" s="278"/>
      <c r="G41" s="278" t="s">
        <v>295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296</v>
      </c>
      <c r="F42" s="278"/>
      <c r="G42" s="278" t="s">
        <v>297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298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299</v>
      </c>
      <c r="F44" s="278"/>
      <c r="G44" s="278" t="s">
        <v>300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93</v>
      </c>
      <c r="F45" s="278"/>
      <c r="G45" s="278" t="s">
        <v>301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302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303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304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305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306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307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308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309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310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311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312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313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314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315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316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317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318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319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320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321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322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323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324</v>
      </c>
      <c r="D76" s="296"/>
      <c r="E76" s="296"/>
      <c r="F76" s="296" t="s">
        <v>325</v>
      </c>
      <c r="G76" s="297"/>
      <c r="H76" s="296" t="s">
        <v>50</v>
      </c>
      <c r="I76" s="296" t="s">
        <v>53</v>
      </c>
      <c r="J76" s="296" t="s">
        <v>326</v>
      </c>
      <c r="K76" s="295"/>
    </row>
    <row r="77" s="1" customFormat="1" ht="17.25" customHeight="1">
      <c r="B77" s="293"/>
      <c r="C77" s="298" t="s">
        <v>327</v>
      </c>
      <c r="D77" s="298"/>
      <c r="E77" s="298"/>
      <c r="F77" s="299" t="s">
        <v>328</v>
      </c>
      <c r="G77" s="300"/>
      <c r="H77" s="298"/>
      <c r="I77" s="298"/>
      <c r="J77" s="298" t="s">
        <v>329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49</v>
      </c>
      <c r="D79" s="303"/>
      <c r="E79" s="303"/>
      <c r="F79" s="304" t="s">
        <v>330</v>
      </c>
      <c r="G79" s="305"/>
      <c r="H79" s="281" t="s">
        <v>331</v>
      </c>
      <c r="I79" s="281" t="s">
        <v>332</v>
      </c>
      <c r="J79" s="281">
        <v>20</v>
      </c>
      <c r="K79" s="295"/>
    </row>
    <row r="80" s="1" customFormat="1" ht="15" customHeight="1">
      <c r="B80" s="293"/>
      <c r="C80" s="281" t="s">
        <v>333</v>
      </c>
      <c r="D80" s="281"/>
      <c r="E80" s="281"/>
      <c r="F80" s="304" t="s">
        <v>330</v>
      </c>
      <c r="G80" s="305"/>
      <c r="H80" s="281" t="s">
        <v>334</v>
      </c>
      <c r="I80" s="281" t="s">
        <v>332</v>
      </c>
      <c r="J80" s="281">
        <v>120</v>
      </c>
      <c r="K80" s="295"/>
    </row>
    <row r="81" s="1" customFormat="1" ht="15" customHeight="1">
      <c r="B81" s="306"/>
      <c r="C81" s="281" t="s">
        <v>335</v>
      </c>
      <c r="D81" s="281"/>
      <c r="E81" s="281"/>
      <c r="F81" s="304" t="s">
        <v>336</v>
      </c>
      <c r="G81" s="305"/>
      <c r="H81" s="281" t="s">
        <v>337</v>
      </c>
      <c r="I81" s="281" t="s">
        <v>332</v>
      </c>
      <c r="J81" s="281">
        <v>50</v>
      </c>
      <c r="K81" s="295"/>
    </row>
    <row r="82" s="1" customFormat="1" ht="15" customHeight="1">
      <c r="B82" s="306"/>
      <c r="C82" s="281" t="s">
        <v>338</v>
      </c>
      <c r="D82" s="281"/>
      <c r="E82" s="281"/>
      <c r="F82" s="304" t="s">
        <v>330</v>
      </c>
      <c r="G82" s="305"/>
      <c r="H82" s="281" t="s">
        <v>339</v>
      </c>
      <c r="I82" s="281" t="s">
        <v>340</v>
      </c>
      <c r="J82" s="281"/>
      <c r="K82" s="295"/>
    </row>
    <row r="83" s="1" customFormat="1" ht="15" customHeight="1">
      <c r="B83" s="306"/>
      <c r="C83" s="307" t="s">
        <v>341</v>
      </c>
      <c r="D83" s="307"/>
      <c r="E83" s="307"/>
      <c r="F83" s="308" t="s">
        <v>336</v>
      </c>
      <c r="G83" s="307"/>
      <c r="H83" s="307" t="s">
        <v>342</v>
      </c>
      <c r="I83" s="307" t="s">
        <v>332</v>
      </c>
      <c r="J83" s="307">
        <v>15</v>
      </c>
      <c r="K83" s="295"/>
    </row>
    <row r="84" s="1" customFormat="1" ht="15" customHeight="1">
      <c r="B84" s="306"/>
      <c r="C84" s="307" t="s">
        <v>343</v>
      </c>
      <c r="D84" s="307"/>
      <c r="E84" s="307"/>
      <c r="F84" s="308" t="s">
        <v>336</v>
      </c>
      <c r="G84" s="307"/>
      <c r="H84" s="307" t="s">
        <v>344</v>
      </c>
      <c r="I84" s="307" t="s">
        <v>332</v>
      </c>
      <c r="J84" s="307">
        <v>15</v>
      </c>
      <c r="K84" s="295"/>
    </row>
    <row r="85" s="1" customFormat="1" ht="15" customHeight="1">
      <c r="B85" s="306"/>
      <c r="C85" s="307" t="s">
        <v>345</v>
      </c>
      <c r="D85" s="307"/>
      <c r="E85" s="307"/>
      <c r="F85" s="308" t="s">
        <v>336</v>
      </c>
      <c r="G85" s="307"/>
      <c r="H85" s="307" t="s">
        <v>346</v>
      </c>
      <c r="I85" s="307" t="s">
        <v>332</v>
      </c>
      <c r="J85" s="307">
        <v>20</v>
      </c>
      <c r="K85" s="295"/>
    </row>
    <row r="86" s="1" customFormat="1" ht="15" customHeight="1">
      <c r="B86" s="306"/>
      <c r="C86" s="307" t="s">
        <v>347</v>
      </c>
      <c r="D86" s="307"/>
      <c r="E86" s="307"/>
      <c r="F86" s="308" t="s">
        <v>336</v>
      </c>
      <c r="G86" s="307"/>
      <c r="H86" s="307" t="s">
        <v>348</v>
      </c>
      <c r="I86" s="307" t="s">
        <v>332</v>
      </c>
      <c r="J86" s="307">
        <v>20</v>
      </c>
      <c r="K86" s="295"/>
    </row>
    <row r="87" s="1" customFormat="1" ht="15" customHeight="1">
      <c r="B87" s="306"/>
      <c r="C87" s="281" t="s">
        <v>349</v>
      </c>
      <c r="D87" s="281"/>
      <c r="E87" s="281"/>
      <c r="F87" s="304" t="s">
        <v>336</v>
      </c>
      <c r="G87" s="305"/>
      <c r="H87" s="281" t="s">
        <v>350</v>
      </c>
      <c r="I87" s="281" t="s">
        <v>332</v>
      </c>
      <c r="J87" s="281">
        <v>50</v>
      </c>
      <c r="K87" s="295"/>
    </row>
    <row r="88" s="1" customFormat="1" ht="15" customHeight="1">
      <c r="B88" s="306"/>
      <c r="C88" s="281" t="s">
        <v>351</v>
      </c>
      <c r="D88" s="281"/>
      <c r="E88" s="281"/>
      <c r="F88" s="304" t="s">
        <v>336</v>
      </c>
      <c r="G88" s="305"/>
      <c r="H88" s="281" t="s">
        <v>352</v>
      </c>
      <c r="I88" s="281" t="s">
        <v>332</v>
      </c>
      <c r="J88" s="281">
        <v>20</v>
      </c>
      <c r="K88" s="295"/>
    </row>
    <row r="89" s="1" customFormat="1" ht="15" customHeight="1">
      <c r="B89" s="306"/>
      <c r="C89" s="281" t="s">
        <v>353</v>
      </c>
      <c r="D89" s="281"/>
      <c r="E89" s="281"/>
      <c r="F89" s="304" t="s">
        <v>336</v>
      </c>
      <c r="G89" s="305"/>
      <c r="H89" s="281" t="s">
        <v>354</v>
      </c>
      <c r="I89" s="281" t="s">
        <v>332</v>
      </c>
      <c r="J89" s="281">
        <v>20</v>
      </c>
      <c r="K89" s="295"/>
    </row>
    <row r="90" s="1" customFormat="1" ht="15" customHeight="1">
      <c r="B90" s="306"/>
      <c r="C90" s="281" t="s">
        <v>355</v>
      </c>
      <c r="D90" s="281"/>
      <c r="E90" s="281"/>
      <c r="F90" s="304" t="s">
        <v>336</v>
      </c>
      <c r="G90" s="305"/>
      <c r="H90" s="281" t="s">
        <v>356</v>
      </c>
      <c r="I90" s="281" t="s">
        <v>332</v>
      </c>
      <c r="J90" s="281">
        <v>50</v>
      </c>
      <c r="K90" s="295"/>
    </row>
    <row r="91" s="1" customFormat="1" ht="15" customHeight="1">
      <c r="B91" s="306"/>
      <c r="C91" s="281" t="s">
        <v>357</v>
      </c>
      <c r="D91" s="281"/>
      <c r="E91" s="281"/>
      <c r="F91" s="304" t="s">
        <v>336</v>
      </c>
      <c r="G91" s="305"/>
      <c r="H91" s="281" t="s">
        <v>357</v>
      </c>
      <c r="I91" s="281" t="s">
        <v>332</v>
      </c>
      <c r="J91" s="281">
        <v>50</v>
      </c>
      <c r="K91" s="295"/>
    </row>
    <row r="92" s="1" customFormat="1" ht="15" customHeight="1">
      <c r="B92" s="306"/>
      <c r="C92" s="281" t="s">
        <v>358</v>
      </c>
      <c r="D92" s="281"/>
      <c r="E92" s="281"/>
      <c r="F92" s="304" t="s">
        <v>336</v>
      </c>
      <c r="G92" s="305"/>
      <c r="H92" s="281" t="s">
        <v>359</v>
      </c>
      <c r="I92" s="281" t="s">
        <v>332</v>
      </c>
      <c r="J92" s="281">
        <v>255</v>
      </c>
      <c r="K92" s="295"/>
    </row>
    <row r="93" s="1" customFormat="1" ht="15" customHeight="1">
      <c r="B93" s="306"/>
      <c r="C93" s="281" t="s">
        <v>360</v>
      </c>
      <c r="D93" s="281"/>
      <c r="E93" s="281"/>
      <c r="F93" s="304" t="s">
        <v>330</v>
      </c>
      <c r="G93" s="305"/>
      <c r="H93" s="281" t="s">
        <v>361</v>
      </c>
      <c r="I93" s="281" t="s">
        <v>362</v>
      </c>
      <c r="J93" s="281"/>
      <c r="K93" s="295"/>
    </row>
    <row r="94" s="1" customFormat="1" ht="15" customHeight="1">
      <c r="B94" s="306"/>
      <c r="C94" s="281" t="s">
        <v>363</v>
      </c>
      <c r="D94" s="281"/>
      <c r="E94" s="281"/>
      <c r="F94" s="304" t="s">
        <v>330</v>
      </c>
      <c r="G94" s="305"/>
      <c r="H94" s="281" t="s">
        <v>364</v>
      </c>
      <c r="I94" s="281" t="s">
        <v>365</v>
      </c>
      <c r="J94" s="281"/>
      <c r="K94" s="295"/>
    </row>
    <row r="95" s="1" customFormat="1" ht="15" customHeight="1">
      <c r="B95" s="306"/>
      <c r="C95" s="281" t="s">
        <v>366</v>
      </c>
      <c r="D95" s="281"/>
      <c r="E95" s="281"/>
      <c r="F95" s="304" t="s">
        <v>330</v>
      </c>
      <c r="G95" s="305"/>
      <c r="H95" s="281" t="s">
        <v>366</v>
      </c>
      <c r="I95" s="281" t="s">
        <v>365</v>
      </c>
      <c r="J95" s="281"/>
      <c r="K95" s="295"/>
    </row>
    <row r="96" s="1" customFormat="1" ht="15" customHeight="1">
      <c r="B96" s="306"/>
      <c r="C96" s="281" t="s">
        <v>34</v>
      </c>
      <c r="D96" s="281"/>
      <c r="E96" s="281"/>
      <c r="F96" s="304" t="s">
        <v>330</v>
      </c>
      <c r="G96" s="305"/>
      <c r="H96" s="281" t="s">
        <v>367</v>
      </c>
      <c r="I96" s="281" t="s">
        <v>365</v>
      </c>
      <c r="J96" s="281"/>
      <c r="K96" s="295"/>
    </row>
    <row r="97" s="1" customFormat="1" ht="15" customHeight="1">
      <c r="B97" s="306"/>
      <c r="C97" s="281" t="s">
        <v>44</v>
      </c>
      <c r="D97" s="281"/>
      <c r="E97" s="281"/>
      <c r="F97" s="304" t="s">
        <v>330</v>
      </c>
      <c r="G97" s="305"/>
      <c r="H97" s="281" t="s">
        <v>368</v>
      </c>
      <c r="I97" s="281" t="s">
        <v>365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369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324</v>
      </c>
      <c r="D103" s="296"/>
      <c r="E103" s="296"/>
      <c r="F103" s="296" t="s">
        <v>325</v>
      </c>
      <c r="G103" s="297"/>
      <c r="H103" s="296" t="s">
        <v>50</v>
      </c>
      <c r="I103" s="296" t="s">
        <v>53</v>
      </c>
      <c r="J103" s="296" t="s">
        <v>326</v>
      </c>
      <c r="K103" s="295"/>
    </row>
    <row r="104" s="1" customFormat="1" ht="17.25" customHeight="1">
      <c r="B104" s="293"/>
      <c r="C104" s="298" t="s">
        <v>327</v>
      </c>
      <c r="D104" s="298"/>
      <c r="E104" s="298"/>
      <c r="F104" s="299" t="s">
        <v>328</v>
      </c>
      <c r="G104" s="300"/>
      <c r="H104" s="298"/>
      <c r="I104" s="298"/>
      <c r="J104" s="298" t="s">
        <v>329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49</v>
      </c>
      <c r="D106" s="303"/>
      <c r="E106" s="303"/>
      <c r="F106" s="304" t="s">
        <v>330</v>
      </c>
      <c r="G106" s="281"/>
      <c r="H106" s="281" t="s">
        <v>370</v>
      </c>
      <c r="I106" s="281" t="s">
        <v>332</v>
      </c>
      <c r="J106" s="281">
        <v>20</v>
      </c>
      <c r="K106" s="295"/>
    </row>
    <row r="107" s="1" customFormat="1" ht="15" customHeight="1">
      <c r="B107" s="293"/>
      <c r="C107" s="281" t="s">
        <v>333</v>
      </c>
      <c r="D107" s="281"/>
      <c r="E107" s="281"/>
      <c r="F107" s="304" t="s">
        <v>330</v>
      </c>
      <c r="G107" s="281"/>
      <c r="H107" s="281" t="s">
        <v>370</v>
      </c>
      <c r="I107" s="281" t="s">
        <v>332</v>
      </c>
      <c r="J107" s="281">
        <v>120</v>
      </c>
      <c r="K107" s="295"/>
    </row>
    <row r="108" s="1" customFormat="1" ht="15" customHeight="1">
      <c r="B108" s="306"/>
      <c r="C108" s="281" t="s">
        <v>335</v>
      </c>
      <c r="D108" s="281"/>
      <c r="E108" s="281"/>
      <c r="F108" s="304" t="s">
        <v>336</v>
      </c>
      <c r="G108" s="281"/>
      <c r="H108" s="281" t="s">
        <v>370</v>
      </c>
      <c r="I108" s="281" t="s">
        <v>332</v>
      </c>
      <c r="J108" s="281">
        <v>50</v>
      </c>
      <c r="K108" s="295"/>
    </row>
    <row r="109" s="1" customFormat="1" ht="15" customHeight="1">
      <c r="B109" s="306"/>
      <c r="C109" s="281" t="s">
        <v>338</v>
      </c>
      <c r="D109" s="281"/>
      <c r="E109" s="281"/>
      <c r="F109" s="304" t="s">
        <v>330</v>
      </c>
      <c r="G109" s="281"/>
      <c r="H109" s="281" t="s">
        <v>370</v>
      </c>
      <c r="I109" s="281" t="s">
        <v>340</v>
      </c>
      <c r="J109" s="281"/>
      <c r="K109" s="295"/>
    </row>
    <row r="110" s="1" customFormat="1" ht="15" customHeight="1">
      <c r="B110" s="306"/>
      <c r="C110" s="281" t="s">
        <v>349</v>
      </c>
      <c r="D110" s="281"/>
      <c r="E110" s="281"/>
      <c r="F110" s="304" t="s">
        <v>336</v>
      </c>
      <c r="G110" s="281"/>
      <c r="H110" s="281" t="s">
        <v>370</v>
      </c>
      <c r="I110" s="281" t="s">
        <v>332</v>
      </c>
      <c r="J110" s="281">
        <v>50</v>
      </c>
      <c r="K110" s="295"/>
    </row>
    <row r="111" s="1" customFormat="1" ht="15" customHeight="1">
      <c r="B111" s="306"/>
      <c r="C111" s="281" t="s">
        <v>357</v>
      </c>
      <c r="D111" s="281"/>
      <c r="E111" s="281"/>
      <c r="F111" s="304" t="s">
        <v>336</v>
      </c>
      <c r="G111" s="281"/>
      <c r="H111" s="281" t="s">
        <v>370</v>
      </c>
      <c r="I111" s="281" t="s">
        <v>332</v>
      </c>
      <c r="J111" s="281">
        <v>50</v>
      </c>
      <c r="K111" s="295"/>
    </row>
    <row r="112" s="1" customFormat="1" ht="15" customHeight="1">
      <c r="B112" s="306"/>
      <c r="C112" s="281" t="s">
        <v>355</v>
      </c>
      <c r="D112" s="281"/>
      <c r="E112" s="281"/>
      <c r="F112" s="304" t="s">
        <v>336</v>
      </c>
      <c r="G112" s="281"/>
      <c r="H112" s="281" t="s">
        <v>370</v>
      </c>
      <c r="I112" s="281" t="s">
        <v>332</v>
      </c>
      <c r="J112" s="281">
        <v>50</v>
      </c>
      <c r="K112" s="295"/>
    </row>
    <row r="113" s="1" customFormat="1" ht="15" customHeight="1">
      <c r="B113" s="306"/>
      <c r="C113" s="281" t="s">
        <v>49</v>
      </c>
      <c r="D113" s="281"/>
      <c r="E113" s="281"/>
      <c r="F113" s="304" t="s">
        <v>330</v>
      </c>
      <c r="G113" s="281"/>
      <c r="H113" s="281" t="s">
        <v>371</v>
      </c>
      <c r="I113" s="281" t="s">
        <v>332</v>
      </c>
      <c r="J113" s="281">
        <v>20</v>
      </c>
      <c r="K113" s="295"/>
    </row>
    <row r="114" s="1" customFormat="1" ht="15" customHeight="1">
      <c r="B114" s="306"/>
      <c r="C114" s="281" t="s">
        <v>372</v>
      </c>
      <c r="D114" s="281"/>
      <c r="E114" s="281"/>
      <c r="F114" s="304" t="s">
        <v>330</v>
      </c>
      <c r="G114" s="281"/>
      <c r="H114" s="281" t="s">
        <v>373</v>
      </c>
      <c r="I114" s="281" t="s">
        <v>332</v>
      </c>
      <c r="J114" s="281">
        <v>120</v>
      </c>
      <c r="K114" s="295"/>
    </row>
    <row r="115" s="1" customFormat="1" ht="15" customHeight="1">
      <c r="B115" s="306"/>
      <c r="C115" s="281" t="s">
        <v>34</v>
      </c>
      <c r="D115" s="281"/>
      <c r="E115" s="281"/>
      <c r="F115" s="304" t="s">
        <v>330</v>
      </c>
      <c r="G115" s="281"/>
      <c r="H115" s="281" t="s">
        <v>374</v>
      </c>
      <c r="I115" s="281" t="s">
        <v>365</v>
      </c>
      <c r="J115" s="281"/>
      <c r="K115" s="295"/>
    </row>
    <row r="116" s="1" customFormat="1" ht="15" customHeight="1">
      <c r="B116" s="306"/>
      <c r="C116" s="281" t="s">
        <v>44</v>
      </c>
      <c r="D116" s="281"/>
      <c r="E116" s="281"/>
      <c r="F116" s="304" t="s">
        <v>330</v>
      </c>
      <c r="G116" s="281"/>
      <c r="H116" s="281" t="s">
        <v>375</v>
      </c>
      <c r="I116" s="281" t="s">
        <v>365</v>
      </c>
      <c r="J116" s="281"/>
      <c r="K116" s="295"/>
    </row>
    <row r="117" s="1" customFormat="1" ht="15" customHeight="1">
      <c r="B117" s="306"/>
      <c r="C117" s="281" t="s">
        <v>53</v>
      </c>
      <c r="D117" s="281"/>
      <c r="E117" s="281"/>
      <c r="F117" s="304" t="s">
        <v>330</v>
      </c>
      <c r="G117" s="281"/>
      <c r="H117" s="281" t="s">
        <v>376</v>
      </c>
      <c r="I117" s="281" t="s">
        <v>377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378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324</v>
      </c>
      <c r="D123" s="296"/>
      <c r="E123" s="296"/>
      <c r="F123" s="296" t="s">
        <v>325</v>
      </c>
      <c r="G123" s="297"/>
      <c r="H123" s="296" t="s">
        <v>50</v>
      </c>
      <c r="I123" s="296" t="s">
        <v>53</v>
      </c>
      <c r="J123" s="296" t="s">
        <v>326</v>
      </c>
      <c r="K123" s="325"/>
    </row>
    <row r="124" s="1" customFormat="1" ht="17.25" customHeight="1">
      <c r="B124" s="324"/>
      <c r="C124" s="298" t="s">
        <v>327</v>
      </c>
      <c r="D124" s="298"/>
      <c r="E124" s="298"/>
      <c r="F124" s="299" t="s">
        <v>328</v>
      </c>
      <c r="G124" s="300"/>
      <c r="H124" s="298"/>
      <c r="I124" s="298"/>
      <c r="J124" s="298" t="s">
        <v>329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333</v>
      </c>
      <c r="D126" s="303"/>
      <c r="E126" s="303"/>
      <c r="F126" s="304" t="s">
        <v>330</v>
      </c>
      <c r="G126" s="281"/>
      <c r="H126" s="281" t="s">
        <v>370</v>
      </c>
      <c r="I126" s="281" t="s">
        <v>332</v>
      </c>
      <c r="J126" s="281">
        <v>120</v>
      </c>
      <c r="K126" s="329"/>
    </row>
    <row r="127" s="1" customFormat="1" ht="15" customHeight="1">
      <c r="B127" s="326"/>
      <c r="C127" s="281" t="s">
        <v>379</v>
      </c>
      <c r="D127" s="281"/>
      <c r="E127" s="281"/>
      <c r="F127" s="304" t="s">
        <v>330</v>
      </c>
      <c r="G127" s="281"/>
      <c r="H127" s="281" t="s">
        <v>380</v>
      </c>
      <c r="I127" s="281" t="s">
        <v>332</v>
      </c>
      <c r="J127" s="281" t="s">
        <v>381</v>
      </c>
      <c r="K127" s="329"/>
    </row>
    <row r="128" s="1" customFormat="1" ht="15" customHeight="1">
      <c r="B128" s="326"/>
      <c r="C128" s="281" t="s">
        <v>278</v>
      </c>
      <c r="D128" s="281"/>
      <c r="E128" s="281"/>
      <c r="F128" s="304" t="s">
        <v>330</v>
      </c>
      <c r="G128" s="281"/>
      <c r="H128" s="281" t="s">
        <v>382</v>
      </c>
      <c r="I128" s="281" t="s">
        <v>332</v>
      </c>
      <c r="J128" s="281" t="s">
        <v>381</v>
      </c>
      <c r="K128" s="329"/>
    </row>
    <row r="129" s="1" customFormat="1" ht="15" customHeight="1">
      <c r="B129" s="326"/>
      <c r="C129" s="281" t="s">
        <v>341</v>
      </c>
      <c r="D129" s="281"/>
      <c r="E129" s="281"/>
      <c r="F129" s="304" t="s">
        <v>336</v>
      </c>
      <c r="G129" s="281"/>
      <c r="H129" s="281" t="s">
        <v>342</v>
      </c>
      <c r="I129" s="281" t="s">
        <v>332</v>
      </c>
      <c r="J129" s="281">
        <v>15</v>
      </c>
      <c r="K129" s="329"/>
    </row>
    <row r="130" s="1" customFormat="1" ht="15" customHeight="1">
      <c r="B130" s="326"/>
      <c r="C130" s="307" t="s">
        <v>343</v>
      </c>
      <c r="D130" s="307"/>
      <c r="E130" s="307"/>
      <c r="F130" s="308" t="s">
        <v>336</v>
      </c>
      <c r="G130" s="307"/>
      <c r="H130" s="307" t="s">
        <v>344</v>
      </c>
      <c r="I130" s="307" t="s">
        <v>332</v>
      </c>
      <c r="J130" s="307">
        <v>15</v>
      </c>
      <c r="K130" s="329"/>
    </row>
    <row r="131" s="1" customFormat="1" ht="15" customHeight="1">
      <c r="B131" s="326"/>
      <c r="C131" s="307" t="s">
        <v>345</v>
      </c>
      <c r="D131" s="307"/>
      <c r="E131" s="307"/>
      <c r="F131" s="308" t="s">
        <v>336</v>
      </c>
      <c r="G131" s="307"/>
      <c r="H131" s="307" t="s">
        <v>346</v>
      </c>
      <c r="I131" s="307" t="s">
        <v>332</v>
      </c>
      <c r="J131" s="307">
        <v>20</v>
      </c>
      <c r="K131" s="329"/>
    </row>
    <row r="132" s="1" customFormat="1" ht="15" customHeight="1">
      <c r="B132" s="326"/>
      <c r="C132" s="307" t="s">
        <v>347</v>
      </c>
      <c r="D132" s="307"/>
      <c r="E132" s="307"/>
      <c r="F132" s="308" t="s">
        <v>336</v>
      </c>
      <c r="G132" s="307"/>
      <c r="H132" s="307" t="s">
        <v>348</v>
      </c>
      <c r="I132" s="307" t="s">
        <v>332</v>
      </c>
      <c r="J132" s="307">
        <v>20</v>
      </c>
      <c r="K132" s="329"/>
    </row>
    <row r="133" s="1" customFormat="1" ht="15" customHeight="1">
      <c r="B133" s="326"/>
      <c r="C133" s="281" t="s">
        <v>335</v>
      </c>
      <c r="D133" s="281"/>
      <c r="E133" s="281"/>
      <c r="F133" s="304" t="s">
        <v>336</v>
      </c>
      <c r="G133" s="281"/>
      <c r="H133" s="281" t="s">
        <v>370</v>
      </c>
      <c r="I133" s="281" t="s">
        <v>332</v>
      </c>
      <c r="J133" s="281">
        <v>50</v>
      </c>
      <c r="K133" s="329"/>
    </row>
    <row r="134" s="1" customFormat="1" ht="15" customHeight="1">
      <c r="B134" s="326"/>
      <c r="C134" s="281" t="s">
        <v>349</v>
      </c>
      <c r="D134" s="281"/>
      <c r="E134" s="281"/>
      <c r="F134" s="304" t="s">
        <v>336</v>
      </c>
      <c r="G134" s="281"/>
      <c r="H134" s="281" t="s">
        <v>370</v>
      </c>
      <c r="I134" s="281" t="s">
        <v>332</v>
      </c>
      <c r="J134" s="281">
        <v>50</v>
      </c>
      <c r="K134" s="329"/>
    </row>
    <row r="135" s="1" customFormat="1" ht="15" customHeight="1">
      <c r="B135" s="326"/>
      <c r="C135" s="281" t="s">
        <v>355</v>
      </c>
      <c r="D135" s="281"/>
      <c r="E135" s="281"/>
      <c r="F135" s="304" t="s">
        <v>336</v>
      </c>
      <c r="G135" s="281"/>
      <c r="H135" s="281" t="s">
        <v>370</v>
      </c>
      <c r="I135" s="281" t="s">
        <v>332</v>
      </c>
      <c r="J135" s="281">
        <v>50</v>
      </c>
      <c r="K135" s="329"/>
    </row>
    <row r="136" s="1" customFormat="1" ht="15" customHeight="1">
      <c r="B136" s="326"/>
      <c r="C136" s="281" t="s">
        <v>357</v>
      </c>
      <c r="D136" s="281"/>
      <c r="E136" s="281"/>
      <c r="F136" s="304" t="s">
        <v>336</v>
      </c>
      <c r="G136" s="281"/>
      <c r="H136" s="281" t="s">
        <v>370</v>
      </c>
      <c r="I136" s="281" t="s">
        <v>332</v>
      </c>
      <c r="J136" s="281">
        <v>50</v>
      </c>
      <c r="K136" s="329"/>
    </row>
    <row r="137" s="1" customFormat="1" ht="15" customHeight="1">
      <c r="B137" s="326"/>
      <c r="C137" s="281" t="s">
        <v>358</v>
      </c>
      <c r="D137" s="281"/>
      <c r="E137" s="281"/>
      <c r="F137" s="304" t="s">
        <v>336</v>
      </c>
      <c r="G137" s="281"/>
      <c r="H137" s="281" t="s">
        <v>383</v>
      </c>
      <c r="I137" s="281" t="s">
        <v>332</v>
      </c>
      <c r="J137" s="281">
        <v>255</v>
      </c>
      <c r="K137" s="329"/>
    </row>
    <row r="138" s="1" customFormat="1" ht="15" customHeight="1">
      <c r="B138" s="326"/>
      <c r="C138" s="281" t="s">
        <v>360</v>
      </c>
      <c r="D138" s="281"/>
      <c r="E138" s="281"/>
      <c r="F138" s="304" t="s">
        <v>330</v>
      </c>
      <c r="G138" s="281"/>
      <c r="H138" s="281" t="s">
        <v>384</v>
      </c>
      <c r="I138" s="281" t="s">
        <v>362</v>
      </c>
      <c r="J138" s="281"/>
      <c r="K138" s="329"/>
    </row>
    <row r="139" s="1" customFormat="1" ht="15" customHeight="1">
      <c r="B139" s="326"/>
      <c r="C139" s="281" t="s">
        <v>363</v>
      </c>
      <c r="D139" s="281"/>
      <c r="E139" s="281"/>
      <c r="F139" s="304" t="s">
        <v>330</v>
      </c>
      <c r="G139" s="281"/>
      <c r="H139" s="281" t="s">
        <v>385</v>
      </c>
      <c r="I139" s="281" t="s">
        <v>365</v>
      </c>
      <c r="J139" s="281"/>
      <c r="K139" s="329"/>
    </row>
    <row r="140" s="1" customFormat="1" ht="15" customHeight="1">
      <c r="B140" s="326"/>
      <c r="C140" s="281" t="s">
        <v>366</v>
      </c>
      <c r="D140" s="281"/>
      <c r="E140" s="281"/>
      <c r="F140" s="304" t="s">
        <v>330</v>
      </c>
      <c r="G140" s="281"/>
      <c r="H140" s="281" t="s">
        <v>366</v>
      </c>
      <c r="I140" s="281" t="s">
        <v>365</v>
      </c>
      <c r="J140" s="281"/>
      <c r="K140" s="329"/>
    </row>
    <row r="141" s="1" customFormat="1" ht="15" customHeight="1">
      <c r="B141" s="326"/>
      <c r="C141" s="281" t="s">
        <v>34</v>
      </c>
      <c r="D141" s="281"/>
      <c r="E141" s="281"/>
      <c r="F141" s="304" t="s">
        <v>330</v>
      </c>
      <c r="G141" s="281"/>
      <c r="H141" s="281" t="s">
        <v>386</v>
      </c>
      <c r="I141" s="281" t="s">
        <v>365</v>
      </c>
      <c r="J141" s="281"/>
      <c r="K141" s="329"/>
    </row>
    <row r="142" s="1" customFormat="1" ht="15" customHeight="1">
      <c r="B142" s="326"/>
      <c r="C142" s="281" t="s">
        <v>387</v>
      </c>
      <c r="D142" s="281"/>
      <c r="E142" s="281"/>
      <c r="F142" s="304" t="s">
        <v>330</v>
      </c>
      <c r="G142" s="281"/>
      <c r="H142" s="281" t="s">
        <v>388</v>
      </c>
      <c r="I142" s="281" t="s">
        <v>365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389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324</v>
      </c>
      <c r="D148" s="296"/>
      <c r="E148" s="296"/>
      <c r="F148" s="296" t="s">
        <v>325</v>
      </c>
      <c r="G148" s="297"/>
      <c r="H148" s="296" t="s">
        <v>50</v>
      </c>
      <c r="I148" s="296" t="s">
        <v>53</v>
      </c>
      <c r="J148" s="296" t="s">
        <v>326</v>
      </c>
      <c r="K148" s="295"/>
    </row>
    <row r="149" s="1" customFormat="1" ht="17.25" customHeight="1">
      <c r="B149" s="293"/>
      <c r="C149" s="298" t="s">
        <v>327</v>
      </c>
      <c r="D149" s="298"/>
      <c r="E149" s="298"/>
      <c r="F149" s="299" t="s">
        <v>328</v>
      </c>
      <c r="G149" s="300"/>
      <c r="H149" s="298"/>
      <c r="I149" s="298"/>
      <c r="J149" s="298" t="s">
        <v>329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333</v>
      </c>
      <c r="D151" s="281"/>
      <c r="E151" s="281"/>
      <c r="F151" s="334" t="s">
        <v>330</v>
      </c>
      <c r="G151" s="281"/>
      <c r="H151" s="333" t="s">
        <v>370</v>
      </c>
      <c r="I151" s="333" t="s">
        <v>332</v>
      </c>
      <c r="J151" s="333">
        <v>120</v>
      </c>
      <c r="K151" s="329"/>
    </row>
    <row r="152" s="1" customFormat="1" ht="15" customHeight="1">
      <c r="B152" s="306"/>
      <c r="C152" s="333" t="s">
        <v>379</v>
      </c>
      <c r="D152" s="281"/>
      <c r="E152" s="281"/>
      <c r="F152" s="334" t="s">
        <v>330</v>
      </c>
      <c r="G152" s="281"/>
      <c r="H152" s="333" t="s">
        <v>390</v>
      </c>
      <c r="I152" s="333" t="s">
        <v>332</v>
      </c>
      <c r="J152" s="333" t="s">
        <v>381</v>
      </c>
      <c r="K152" s="329"/>
    </row>
    <row r="153" s="1" customFormat="1" ht="15" customHeight="1">
      <c r="B153" s="306"/>
      <c r="C153" s="333" t="s">
        <v>278</v>
      </c>
      <c r="D153" s="281"/>
      <c r="E153" s="281"/>
      <c r="F153" s="334" t="s">
        <v>330</v>
      </c>
      <c r="G153" s="281"/>
      <c r="H153" s="333" t="s">
        <v>391</v>
      </c>
      <c r="I153" s="333" t="s">
        <v>332</v>
      </c>
      <c r="J153" s="333" t="s">
        <v>381</v>
      </c>
      <c r="K153" s="329"/>
    </row>
    <row r="154" s="1" customFormat="1" ht="15" customHeight="1">
      <c r="B154" s="306"/>
      <c r="C154" s="333" t="s">
        <v>335</v>
      </c>
      <c r="D154" s="281"/>
      <c r="E154" s="281"/>
      <c r="F154" s="334" t="s">
        <v>336</v>
      </c>
      <c r="G154" s="281"/>
      <c r="H154" s="333" t="s">
        <v>370</v>
      </c>
      <c r="I154" s="333" t="s">
        <v>332</v>
      </c>
      <c r="J154" s="333">
        <v>50</v>
      </c>
      <c r="K154" s="329"/>
    </row>
    <row r="155" s="1" customFormat="1" ht="15" customHeight="1">
      <c r="B155" s="306"/>
      <c r="C155" s="333" t="s">
        <v>338</v>
      </c>
      <c r="D155" s="281"/>
      <c r="E155" s="281"/>
      <c r="F155" s="334" t="s">
        <v>330</v>
      </c>
      <c r="G155" s="281"/>
      <c r="H155" s="333" t="s">
        <v>370</v>
      </c>
      <c r="I155" s="333" t="s">
        <v>340</v>
      </c>
      <c r="J155" s="333"/>
      <c r="K155" s="329"/>
    </row>
    <row r="156" s="1" customFormat="1" ht="15" customHeight="1">
      <c r="B156" s="306"/>
      <c r="C156" s="333" t="s">
        <v>349</v>
      </c>
      <c r="D156" s="281"/>
      <c r="E156" s="281"/>
      <c r="F156" s="334" t="s">
        <v>336</v>
      </c>
      <c r="G156" s="281"/>
      <c r="H156" s="333" t="s">
        <v>370</v>
      </c>
      <c r="I156" s="333" t="s">
        <v>332</v>
      </c>
      <c r="J156" s="333">
        <v>50</v>
      </c>
      <c r="K156" s="329"/>
    </row>
    <row r="157" s="1" customFormat="1" ht="15" customHeight="1">
      <c r="B157" s="306"/>
      <c r="C157" s="333" t="s">
        <v>357</v>
      </c>
      <c r="D157" s="281"/>
      <c r="E157" s="281"/>
      <c r="F157" s="334" t="s">
        <v>336</v>
      </c>
      <c r="G157" s="281"/>
      <c r="H157" s="333" t="s">
        <v>370</v>
      </c>
      <c r="I157" s="333" t="s">
        <v>332</v>
      </c>
      <c r="J157" s="333">
        <v>50</v>
      </c>
      <c r="K157" s="329"/>
    </row>
    <row r="158" s="1" customFormat="1" ht="15" customHeight="1">
      <c r="B158" s="306"/>
      <c r="C158" s="333" t="s">
        <v>355</v>
      </c>
      <c r="D158" s="281"/>
      <c r="E158" s="281"/>
      <c r="F158" s="334" t="s">
        <v>336</v>
      </c>
      <c r="G158" s="281"/>
      <c r="H158" s="333" t="s">
        <v>370</v>
      </c>
      <c r="I158" s="333" t="s">
        <v>332</v>
      </c>
      <c r="J158" s="333">
        <v>50</v>
      </c>
      <c r="K158" s="329"/>
    </row>
    <row r="159" s="1" customFormat="1" ht="15" customHeight="1">
      <c r="B159" s="306"/>
      <c r="C159" s="333" t="s">
        <v>82</v>
      </c>
      <c r="D159" s="281"/>
      <c r="E159" s="281"/>
      <c r="F159" s="334" t="s">
        <v>330</v>
      </c>
      <c r="G159" s="281"/>
      <c r="H159" s="333" t="s">
        <v>392</v>
      </c>
      <c r="I159" s="333" t="s">
        <v>332</v>
      </c>
      <c r="J159" s="333" t="s">
        <v>393</v>
      </c>
      <c r="K159" s="329"/>
    </row>
    <row r="160" s="1" customFormat="1" ht="15" customHeight="1">
      <c r="B160" s="306"/>
      <c r="C160" s="333" t="s">
        <v>394</v>
      </c>
      <c r="D160" s="281"/>
      <c r="E160" s="281"/>
      <c r="F160" s="334" t="s">
        <v>330</v>
      </c>
      <c r="G160" s="281"/>
      <c r="H160" s="333" t="s">
        <v>395</v>
      </c>
      <c r="I160" s="333" t="s">
        <v>365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396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324</v>
      </c>
      <c r="D166" s="296"/>
      <c r="E166" s="296"/>
      <c r="F166" s="296" t="s">
        <v>325</v>
      </c>
      <c r="G166" s="338"/>
      <c r="H166" s="339" t="s">
        <v>50</v>
      </c>
      <c r="I166" s="339" t="s">
        <v>53</v>
      </c>
      <c r="J166" s="296" t="s">
        <v>326</v>
      </c>
      <c r="K166" s="273"/>
    </row>
    <row r="167" s="1" customFormat="1" ht="17.25" customHeight="1">
      <c r="B167" s="274"/>
      <c r="C167" s="298" t="s">
        <v>327</v>
      </c>
      <c r="D167" s="298"/>
      <c r="E167" s="298"/>
      <c r="F167" s="299" t="s">
        <v>328</v>
      </c>
      <c r="G167" s="340"/>
      <c r="H167" s="341"/>
      <c r="I167" s="341"/>
      <c r="J167" s="298" t="s">
        <v>329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333</v>
      </c>
      <c r="D169" s="281"/>
      <c r="E169" s="281"/>
      <c r="F169" s="304" t="s">
        <v>330</v>
      </c>
      <c r="G169" s="281"/>
      <c r="H169" s="281" t="s">
        <v>370</v>
      </c>
      <c r="I169" s="281" t="s">
        <v>332</v>
      </c>
      <c r="J169" s="281">
        <v>120</v>
      </c>
      <c r="K169" s="329"/>
    </row>
    <row r="170" s="1" customFormat="1" ht="15" customHeight="1">
      <c r="B170" s="306"/>
      <c r="C170" s="281" t="s">
        <v>379</v>
      </c>
      <c r="D170" s="281"/>
      <c r="E170" s="281"/>
      <c r="F170" s="304" t="s">
        <v>330</v>
      </c>
      <c r="G170" s="281"/>
      <c r="H170" s="281" t="s">
        <v>380</v>
      </c>
      <c r="I170" s="281" t="s">
        <v>332</v>
      </c>
      <c r="J170" s="281" t="s">
        <v>381</v>
      </c>
      <c r="K170" s="329"/>
    </row>
    <row r="171" s="1" customFormat="1" ht="15" customHeight="1">
      <c r="B171" s="306"/>
      <c r="C171" s="281" t="s">
        <v>278</v>
      </c>
      <c r="D171" s="281"/>
      <c r="E171" s="281"/>
      <c r="F171" s="304" t="s">
        <v>330</v>
      </c>
      <c r="G171" s="281"/>
      <c r="H171" s="281" t="s">
        <v>397</v>
      </c>
      <c r="I171" s="281" t="s">
        <v>332</v>
      </c>
      <c r="J171" s="281" t="s">
        <v>381</v>
      </c>
      <c r="K171" s="329"/>
    </row>
    <row r="172" s="1" customFormat="1" ht="15" customHeight="1">
      <c r="B172" s="306"/>
      <c r="C172" s="281" t="s">
        <v>335</v>
      </c>
      <c r="D172" s="281"/>
      <c r="E172" s="281"/>
      <c r="F172" s="304" t="s">
        <v>336</v>
      </c>
      <c r="G172" s="281"/>
      <c r="H172" s="281" t="s">
        <v>397</v>
      </c>
      <c r="I172" s="281" t="s">
        <v>332</v>
      </c>
      <c r="J172" s="281">
        <v>50</v>
      </c>
      <c r="K172" s="329"/>
    </row>
    <row r="173" s="1" customFormat="1" ht="15" customHeight="1">
      <c r="B173" s="306"/>
      <c r="C173" s="281" t="s">
        <v>338</v>
      </c>
      <c r="D173" s="281"/>
      <c r="E173" s="281"/>
      <c r="F173" s="304" t="s">
        <v>330</v>
      </c>
      <c r="G173" s="281"/>
      <c r="H173" s="281" t="s">
        <v>397</v>
      </c>
      <c r="I173" s="281" t="s">
        <v>340</v>
      </c>
      <c r="J173" s="281"/>
      <c r="K173" s="329"/>
    </row>
    <row r="174" s="1" customFormat="1" ht="15" customHeight="1">
      <c r="B174" s="306"/>
      <c r="C174" s="281" t="s">
        <v>349</v>
      </c>
      <c r="D174" s="281"/>
      <c r="E174" s="281"/>
      <c r="F174" s="304" t="s">
        <v>336</v>
      </c>
      <c r="G174" s="281"/>
      <c r="H174" s="281" t="s">
        <v>397</v>
      </c>
      <c r="I174" s="281" t="s">
        <v>332</v>
      </c>
      <c r="J174" s="281">
        <v>50</v>
      </c>
      <c r="K174" s="329"/>
    </row>
    <row r="175" s="1" customFormat="1" ht="15" customHeight="1">
      <c r="B175" s="306"/>
      <c r="C175" s="281" t="s">
        <v>357</v>
      </c>
      <c r="D175" s="281"/>
      <c r="E175" s="281"/>
      <c r="F175" s="304" t="s">
        <v>336</v>
      </c>
      <c r="G175" s="281"/>
      <c r="H175" s="281" t="s">
        <v>397</v>
      </c>
      <c r="I175" s="281" t="s">
        <v>332</v>
      </c>
      <c r="J175" s="281">
        <v>50</v>
      </c>
      <c r="K175" s="329"/>
    </row>
    <row r="176" s="1" customFormat="1" ht="15" customHeight="1">
      <c r="B176" s="306"/>
      <c r="C176" s="281" t="s">
        <v>355</v>
      </c>
      <c r="D176" s="281"/>
      <c r="E176" s="281"/>
      <c r="F176" s="304" t="s">
        <v>336</v>
      </c>
      <c r="G176" s="281"/>
      <c r="H176" s="281" t="s">
        <v>397</v>
      </c>
      <c r="I176" s="281" t="s">
        <v>332</v>
      </c>
      <c r="J176" s="281">
        <v>50</v>
      </c>
      <c r="K176" s="329"/>
    </row>
    <row r="177" s="1" customFormat="1" ht="15" customHeight="1">
      <c r="B177" s="306"/>
      <c r="C177" s="281" t="s">
        <v>89</v>
      </c>
      <c r="D177" s="281"/>
      <c r="E177" s="281"/>
      <c r="F177" s="304" t="s">
        <v>330</v>
      </c>
      <c r="G177" s="281"/>
      <c r="H177" s="281" t="s">
        <v>398</v>
      </c>
      <c r="I177" s="281" t="s">
        <v>399</v>
      </c>
      <c r="J177" s="281"/>
      <c r="K177" s="329"/>
    </row>
    <row r="178" s="1" customFormat="1" ht="15" customHeight="1">
      <c r="B178" s="306"/>
      <c r="C178" s="281" t="s">
        <v>53</v>
      </c>
      <c r="D178" s="281"/>
      <c r="E178" s="281"/>
      <c r="F178" s="304" t="s">
        <v>330</v>
      </c>
      <c r="G178" s="281"/>
      <c r="H178" s="281" t="s">
        <v>400</v>
      </c>
      <c r="I178" s="281" t="s">
        <v>401</v>
      </c>
      <c r="J178" s="281">
        <v>1</v>
      </c>
      <c r="K178" s="329"/>
    </row>
    <row r="179" s="1" customFormat="1" ht="15" customHeight="1">
      <c r="B179" s="306"/>
      <c r="C179" s="281" t="s">
        <v>49</v>
      </c>
      <c r="D179" s="281"/>
      <c r="E179" s="281"/>
      <c r="F179" s="304" t="s">
        <v>330</v>
      </c>
      <c r="G179" s="281"/>
      <c r="H179" s="281" t="s">
        <v>402</v>
      </c>
      <c r="I179" s="281" t="s">
        <v>332</v>
      </c>
      <c r="J179" s="281">
        <v>20</v>
      </c>
      <c r="K179" s="329"/>
    </row>
    <row r="180" s="1" customFormat="1" ht="15" customHeight="1">
      <c r="B180" s="306"/>
      <c r="C180" s="281" t="s">
        <v>50</v>
      </c>
      <c r="D180" s="281"/>
      <c r="E180" s="281"/>
      <c r="F180" s="304" t="s">
        <v>330</v>
      </c>
      <c r="G180" s="281"/>
      <c r="H180" s="281" t="s">
        <v>403</v>
      </c>
      <c r="I180" s="281" t="s">
        <v>332</v>
      </c>
      <c r="J180" s="281">
        <v>255</v>
      </c>
      <c r="K180" s="329"/>
    </row>
    <row r="181" s="1" customFormat="1" ht="15" customHeight="1">
      <c r="B181" s="306"/>
      <c r="C181" s="281" t="s">
        <v>90</v>
      </c>
      <c r="D181" s="281"/>
      <c r="E181" s="281"/>
      <c r="F181" s="304" t="s">
        <v>330</v>
      </c>
      <c r="G181" s="281"/>
      <c r="H181" s="281" t="s">
        <v>294</v>
      </c>
      <c r="I181" s="281" t="s">
        <v>332</v>
      </c>
      <c r="J181" s="281">
        <v>10</v>
      </c>
      <c r="K181" s="329"/>
    </row>
    <row r="182" s="1" customFormat="1" ht="15" customHeight="1">
      <c r="B182" s="306"/>
      <c r="C182" s="281" t="s">
        <v>91</v>
      </c>
      <c r="D182" s="281"/>
      <c r="E182" s="281"/>
      <c r="F182" s="304" t="s">
        <v>330</v>
      </c>
      <c r="G182" s="281"/>
      <c r="H182" s="281" t="s">
        <v>404</v>
      </c>
      <c r="I182" s="281" t="s">
        <v>365</v>
      </c>
      <c r="J182" s="281"/>
      <c r="K182" s="329"/>
    </row>
    <row r="183" s="1" customFormat="1" ht="15" customHeight="1">
      <c r="B183" s="306"/>
      <c r="C183" s="281" t="s">
        <v>405</v>
      </c>
      <c r="D183" s="281"/>
      <c r="E183" s="281"/>
      <c r="F183" s="304" t="s">
        <v>330</v>
      </c>
      <c r="G183" s="281"/>
      <c r="H183" s="281" t="s">
        <v>406</v>
      </c>
      <c r="I183" s="281" t="s">
        <v>365</v>
      </c>
      <c r="J183" s="281"/>
      <c r="K183" s="329"/>
    </row>
    <row r="184" s="1" customFormat="1" ht="15" customHeight="1">
      <c r="B184" s="306"/>
      <c r="C184" s="281" t="s">
        <v>394</v>
      </c>
      <c r="D184" s="281"/>
      <c r="E184" s="281"/>
      <c r="F184" s="304" t="s">
        <v>330</v>
      </c>
      <c r="G184" s="281"/>
      <c r="H184" s="281" t="s">
        <v>407</v>
      </c>
      <c r="I184" s="281" t="s">
        <v>365</v>
      </c>
      <c r="J184" s="281"/>
      <c r="K184" s="329"/>
    </row>
    <row r="185" s="1" customFormat="1" ht="15" customHeight="1">
      <c r="B185" s="306"/>
      <c r="C185" s="281" t="s">
        <v>93</v>
      </c>
      <c r="D185" s="281"/>
      <c r="E185" s="281"/>
      <c r="F185" s="304" t="s">
        <v>336</v>
      </c>
      <c r="G185" s="281"/>
      <c r="H185" s="281" t="s">
        <v>408</v>
      </c>
      <c r="I185" s="281" t="s">
        <v>332</v>
      </c>
      <c r="J185" s="281">
        <v>50</v>
      </c>
      <c r="K185" s="329"/>
    </row>
    <row r="186" s="1" customFormat="1" ht="15" customHeight="1">
      <c r="B186" s="306"/>
      <c r="C186" s="281" t="s">
        <v>409</v>
      </c>
      <c r="D186" s="281"/>
      <c r="E186" s="281"/>
      <c r="F186" s="304" t="s">
        <v>336</v>
      </c>
      <c r="G186" s="281"/>
      <c r="H186" s="281" t="s">
        <v>410</v>
      </c>
      <c r="I186" s="281" t="s">
        <v>411</v>
      </c>
      <c r="J186" s="281"/>
      <c r="K186" s="329"/>
    </row>
    <row r="187" s="1" customFormat="1" ht="15" customHeight="1">
      <c r="B187" s="306"/>
      <c r="C187" s="281" t="s">
        <v>412</v>
      </c>
      <c r="D187" s="281"/>
      <c r="E187" s="281"/>
      <c r="F187" s="304" t="s">
        <v>336</v>
      </c>
      <c r="G187" s="281"/>
      <c r="H187" s="281" t="s">
        <v>413</v>
      </c>
      <c r="I187" s="281" t="s">
        <v>411</v>
      </c>
      <c r="J187" s="281"/>
      <c r="K187" s="329"/>
    </row>
    <row r="188" s="1" customFormat="1" ht="15" customHeight="1">
      <c r="B188" s="306"/>
      <c r="C188" s="281" t="s">
        <v>414</v>
      </c>
      <c r="D188" s="281"/>
      <c r="E188" s="281"/>
      <c r="F188" s="304" t="s">
        <v>336</v>
      </c>
      <c r="G188" s="281"/>
      <c r="H188" s="281" t="s">
        <v>415</v>
      </c>
      <c r="I188" s="281" t="s">
        <v>411</v>
      </c>
      <c r="J188" s="281"/>
      <c r="K188" s="329"/>
    </row>
    <row r="189" s="1" customFormat="1" ht="15" customHeight="1">
      <c r="B189" s="306"/>
      <c r="C189" s="342" t="s">
        <v>416</v>
      </c>
      <c r="D189" s="281"/>
      <c r="E189" s="281"/>
      <c r="F189" s="304" t="s">
        <v>336</v>
      </c>
      <c r="G189" s="281"/>
      <c r="H189" s="281" t="s">
        <v>417</v>
      </c>
      <c r="I189" s="281" t="s">
        <v>418</v>
      </c>
      <c r="J189" s="343" t="s">
        <v>419</v>
      </c>
      <c r="K189" s="329"/>
    </row>
    <row r="190" s="17" customFormat="1" ht="15" customHeight="1">
      <c r="B190" s="344"/>
      <c r="C190" s="345" t="s">
        <v>420</v>
      </c>
      <c r="D190" s="346"/>
      <c r="E190" s="346"/>
      <c r="F190" s="347" t="s">
        <v>336</v>
      </c>
      <c r="G190" s="346"/>
      <c r="H190" s="346" t="s">
        <v>421</v>
      </c>
      <c r="I190" s="346" t="s">
        <v>418</v>
      </c>
      <c r="J190" s="348" t="s">
        <v>419</v>
      </c>
      <c r="K190" s="349"/>
    </row>
    <row r="191" s="1" customFormat="1" ht="15" customHeight="1">
      <c r="B191" s="306"/>
      <c r="C191" s="342" t="s">
        <v>38</v>
      </c>
      <c r="D191" s="281"/>
      <c r="E191" s="281"/>
      <c r="F191" s="304" t="s">
        <v>330</v>
      </c>
      <c r="G191" s="281"/>
      <c r="H191" s="278" t="s">
        <v>422</v>
      </c>
      <c r="I191" s="281" t="s">
        <v>423</v>
      </c>
      <c r="J191" s="281"/>
      <c r="K191" s="329"/>
    </row>
    <row r="192" s="1" customFormat="1" ht="15" customHeight="1">
      <c r="B192" s="306"/>
      <c r="C192" s="342" t="s">
        <v>424</v>
      </c>
      <c r="D192" s="281"/>
      <c r="E192" s="281"/>
      <c r="F192" s="304" t="s">
        <v>330</v>
      </c>
      <c r="G192" s="281"/>
      <c r="H192" s="281" t="s">
        <v>425</v>
      </c>
      <c r="I192" s="281" t="s">
        <v>365</v>
      </c>
      <c r="J192" s="281"/>
      <c r="K192" s="329"/>
    </row>
    <row r="193" s="1" customFormat="1" ht="15" customHeight="1">
      <c r="B193" s="306"/>
      <c r="C193" s="342" t="s">
        <v>426</v>
      </c>
      <c r="D193" s="281"/>
      <c r="E193" s="281"/>
      <c r="F193" s="304" t="s">
        <v>330</v>
      </c>
      <c r="G193" s="281"/>
      <c r="H193" s="281" t="s">
        <v>427</v>
      </c>
      <c r="I193" s="281" t="s">
        <v>365</v>
      </c>
      <c r="J193" s="281"/>
      <c r="K193" s="329"/>
    </row>
    <row r="194" s="1" customFormat="1" ht="15" customHeight="1">
      <c r="B194" s="306"/>
      <c r="C194" s="342" t="s">
        <v>428</v>
      </c>
      <c r="D194" s="281"/>
      <c r="E194" s="281"/>
      <c r="F194" s="304" t="s">
        <v>336</v>
      </c>
      <c r="G194" s="281"/>
      <c r="H194" s="281" t="s">
        <v>429</v>
      </c>
      <c r="I194" s="281" t="s">
        <v>365</v>
      </c>
      <c r="J194" s="281"/>
      <c r="K194" s="329"/>
    </row>
    <row r="195" s="1" customFormat="1" ht="15" customHeight="1">
      <c r="B195" s="335"/>
      <c r="C195" s="350"/>
      <c r="D195" s="315"/>
      <c r="E195" s="315"/>
      <c r="F195" s="315"/>
      <c r="G195" s="315"/>
      <c r="H195" s="315"/>
      <c r="I195" s="315"/>
      <c r="J195" s="315"/>
      <c r="K195" s="336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317"/>
      <c r="C197" s="327"/>
      <c r="D197" s="327"/>
      <c r="E197" s="327"/>
      <c r="F197" s="337"/>
      <c r="G197" s="327"/>
      <c r="H197" s="327"/>
      <c r="I197" s="327"/>
      <c r="J197" s="327"/>
      <c r="K197" s="317"/>
    </row>
    <row r="198" s="1" customFormat="1" ht="18.75" customHeight="1">
      <c r="B198" s="289"/>
      <c r="C198" s="289"/>
      <c r="D198" s="289"/>
      <c r="E198" s="289"/>
      <c r="F198" s="289"/>
      <c r="G198" s="289"/>
      <c r="H198" s="289"/>
      <c r="I198" s="289"/>
      <c r="J198" s="289"/>
      <c r="K198" s="289"/>
    </row>
    <row r="199" s="1" customFormat="1" ht="13.5">
      <c r="B199" s="268"/>
      <c r="C199" s="269"/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1">
      <c r="B200" s="271"/>
      <c r="C200" s="272" t="s">
        <v>430</v>
      </c>
      <c r="D200" s="272"/>
      <c r="E200" s="272"/>
      <c r="F200" s="272"/>
      <c r="G200" s="272"/>
      <c r="H200" s="272"/>
      <c r="I200" s="272"/>
      <c r="J200" s="272"/>
      <c r="K200" s="273"/>
    </row>
    <row r="201" s="1" customFormat="1" ht="25.5" customHeight="1">
      <c r="B201" s="271"/>
      <c r="C201" s="351" t="s">
        <v>431</v>
      </c>
      <c r="D201" s="351"/>
      <c r="E201" s="351"/>
      <c r="F201" s="351" t="s">
        <v>432</v>
      </c>
      <c r="G201" s="352"/>
      <c r="H201" s="351" t="s">
        <v>433</v>
      </c>
      <c r="I201" s="351"/>
      <c r="J201" s="351"/>
      <c r="K201" s="273"/>
    </row>
    <row r="202" s="1" customFormat="1" ht="5.25" customHeight="1">
      <c r="B202" s="306"/>
      <c r="C202" s="301"/>
      <c r="D202" s="301"/>
      <c r="E202" s="301"/>
      <c r="F202" s="301"/>
      <c r="G202" s="327"/>
      <c r="H202" s="301"/>
      <c r="I202" s="301"/>
      <c r="J202" s="301"/>
      <c r="K202" s="329"/>
    </row>
    <row r="203" s="1" customFormat="1" ht="15" customHeight="1">
      <c r="B203" s="306"/>
      <c r="C203" s="281" t="s">
        <v>423</v>
      </c>
      <c r="D203" s="281"/>
      <c r="E203" s="281"/>
      <c r="F203" s="304" t="s">
        <v>39</v>
      </c>
      <c r="G203" s="281"/>
      <c r="H203" s="281" t="s">
        <v>434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40</v>
      </c>
      <c r="G204" s="281"/>
      <c r="H204" s="281" t="s">
        <v>435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43</v>
      </c>
      <c r="G205" s="281"/>
      <c r="H205" s="281" t="s">
        <v>436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41</v>
      </c>
      <c r="G206" s="281"/>
      <c r="H206" s="281" t="s">
        <v>437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 t="s">
        <v>42</v>
      </c>
      <c r="G207" s="281"/>
      <c r="H207" s="281" t="s">
        <v>438</v>
      </c>
      <c r="I207" s="281"/>
      <c r="J207" s="281"/>
      <c r="K207" s="329"/>
    </row>
    <row r="208" s="1" customFormat="1" ht="15" customHeight="1">
      <c r="B208" s="306"/>
      <c r="C208" s="281"/>
      <c r="D208" s="281"/>
      <c r="E208" s="281"/>
      <c r="F208" s="304"/>
      <c r="G208" s="281"/>
      <c r="H208" s="281"/>
      <c r="I208" s="281"/>
      <c r="J208" s="281"/>
      <c r="K208" s="329"/>
    </row>
    <row r="209" s="1" customFormat="1" ht="15" customHeight="1">
      <c r="B209" s="306"/>
      <c r="C209" s="281" t="s">
        <v>377</v>
      </c>
      <c r="D209" s="281"/>
      <c r="E209" s="281"/>
      <c r="F209" s="304" t="s">
        <v>74</v>
      </c>
      <c r="G209" s="281"/>
      <c r="H209" s="281" t="s">
        <v>439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272</v>
      </c>
      <c r="G210" s="281"/>
      <c r="H210" s="281" t="s">
        <v>273</v>
      </c>
      <c r="I210" s="281"/>
      <c r="J210" s="281"/>
      <c r="K210" s="329"/>
    </row>
    <row r="211" s="1" customFormat="1" ht="15" customHeight="1">
      <c r="B211" s="306"/>
      <c r="C211" s="281"/>
      <c r="D211" s="281"/>
      <c r="E211" s="281"/>
      <c r="F211" s="304" t="s">
        <v>270</v>
      </c>
      <c r="G211" s="281"/>
      <c r="H211" s="281" t="s">
        <v>440</v>
      </c>
      <c r="I211" s="281"/>
      <c r="J211" s="281"/>
      <c r="K211" s="329"/>
    </row>
    <row r="212" s="1" customFormat="1" ht="15" customHeight="1">
      <c r="B212" s="353"/>
      <c r="C212" s="281"/>
      <c r="D212" s="281"/>
      <c r="E212" s="281"/>
      <c r="F212" s="304" t="s">
        <v>274</v>
      </c>
      <c r="G212" s="342"/>
      <c r="H212" s="333" t="s">
        <v>275</v>
      </c>
      <c r="I212" s="333"/>
      <c r="J212" s="333"/>
      <c r="K212" s="354"/>
    </row>
    <row r="213" s="1" customFormat="1" ht="15" customHeight="1">
      <c r="B213" s="353"/>
      <c r="C213" s="281"/>
      <c r="D213" s="281"/>
      <c r="E213" s="281"/>
      <c r="F213" s="304" t="s">
        <v>276</v>
      </c>
      <c r="G213" s="342"/>
      <c r="H213" s="333" t="s">
        <v>441</v>
      </c>
      <c r="I213" s="333"/>
      <c r="J213" s="333"/>
      <c r="K213" s="354"/>
    </row>
    <row r="214" s="1" customFormat="1" ht="15" customHeight="1">
      <c r="B214" s="353"/>
      <c r="C214" s="281"/>
      <c r="D214" s="281"/>
      <c r="E214" s="281"/>
      <c r="F214" s="304"/>
      <c r="G214" s="342"/>
      <c r="H214" s="333"/>
      <c r="I214" s="333"/>
      <c r="J214" s="333"/>
      <c r="K214" s="354"/>
    </row>
    <row r="215" s="1" customFormat="1" ht="15" customHeight="1">
      <c r="B215" s="353"/>
      <c r="C215" s="281" t="s">
        <v>401</v>
      </c>
      <c r="D215" s="281"/>
      <c r="E215" s="281"/>
      <c r="F215" s="304">
        <v>1</v>
      </c>
      <c r="G215" s="342"/>
      <c r="H215" s="333" t="s">
        <v>442</v>
      </c>
      <c r="I215" s="333"/>
      <c r="J215" s="333"/>
      <c r="K215" s="354"/>
    </row>
    <row r="216" s="1" customFormat="1" ht="15" customHeight="1">
      <c r="B216" s="353"/>
      <c r="C216" s="281"/>
      <c r="D216" s="281"/>
      <c r="E216" s="281"/>
      <c r="F216" s="304">
        <v>2</v>
      </c>
      <c r="G216" s="342"/>
      <c r="H216" s="333" t="s">
        <v>443</v>
      </c>
      <c r="I216" s="333"/>
      <c r="J216" s="333"/>
      <c r="K216" s="354"/>
    </row>
    <row r="217" s="1" customFormat="1" ht="15" customHeight="1">
      <c r="B217" s="353"/>
      <c r="C217" s="281"/>
      <c r="D217" s="281"/>
      <c r="E217" s="281"/>
      <c r="F217" s="304">
        <v>3</v>
      </c>
      <c r="G217" s="342"/>
      <c r="H217" s="333" t="s">
        <v>444</v>
      </c>
      <c r="I217" s="333"/>
      <c r="J217" s="333"/>
      <c r="K217" s="354"/>
    </row>
    <row r="218" s="1" customFormat="1" ht="15" customHeight="1">
      <c r="B218" s="353"/>
      <c r="C218" s="281"/>
      <c r="D218" s="281"/>
      <c r="E218" s="281"/>
      <c r="F218" s="304">
        <v>4</v>
      </c>
      <c r="G218" s="342"/>
      <c r="H218" s="333" t="s">
        <v>445</v>
      </c>
      <c r="I218" s="333"/>
      <c r="J218" s="333"/>
      <c r="K218" s="354"/>
    </row>
    <row r="219" s="1" customFormat="1" ht="12.75" customHeight="1">
      <c r="B219" s="355"/>
      <c r="C219" s="356"/>
      <c r="D219" s="356"/>
      <c r="E219" s="356"/>
      <c r="F219" s="356"/>
      <c r="G219" s="356"/>
      <c r="H219" s="356"/>
      <c r="I219" s="356"/>
      <c r="J219" s="356"/>
      <c r="K219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</dc:creator>
  <cp:lastModifiedBy>NB</cp:lastModifiedBy>
  <dcterms:created xsi:type="dcterms:W3CDTF">2024-01-10T19:18:37Z</dcterms:created>
  <dcterms:modified xsi:type="dcterms:W3CDTF">2024-01-10T19:18:42Z</dcterms:modified>
</cp:coreProperties>
</file>